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comments1.xml" ContentType="application/vnd.openxmlformats-officedocument.spreadsheetml.comments+xml"/>
  <Override PartName="/xl/threadedComments/threadedComment1.xml" ContentType="application/vnd.ms-excel.threadedcomments+xml"/>
  <Override PartName="/xl/tables/table1.xml" ContentType="application/vnd.openxmlformats-officedocument.spreadsheetml.table+xml"/>
  <Override PartName="/xl/tables/table2.xml" ContentType="application/vnd.openxmlformats-officedocument.spreadsheetml.table+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omments2.xml" ContentType="application/vnd.openxmlformats-officedocument.spreadsheetml.comments+xml"/>
  <Override PartName="/xl/threadedComments/threadedComment2.xml" ContentType="application/vnd.ms-excel.threadedcomments+xml"/>
  <Override PartName="/xl/tables/tableSingleCells7.xml" ContentType="application/vnd.openxmlformats-officedocument.spreadsheetml.tableSingleCells+xml"/>
  <Override PartName="/xl/tables/tableSingleCells8.xml" ContentType="application/vnd.openxmlformats-officedocument.spreadsheetml.tableSingleCells+xml"/>
  <Override PartName="/xl/tables/table3.xml" ContentType="application/vnd.openxmlformats-officedocument.spreadsheetml.table+xml"/>
  <Override PartName="/xl/tables/tableSingleCells9.xml" ContentType="application/vnd.openxmlformats-officedocument.spreadsheetml.tableSingleCells+xml"/>
  <Override PartName="/xl/tables/tableSingleCells10.xml" ContentType="application/vnd.openxmlformats-officedocument.spreadsheetml.tableSingleCells+xml"/>
  <Override PartName="/xl/tables/tableSingleCells11.xml" ContentType="application/vnd.openxmlformats-officedocument.spreadsheetml.tableSingleCells+xml"/>
  <Override PartName="/xl/tables/tableSingleCells12.xml" ContentType="application/vnd.openxmlformats-officedocument.spreadsheetml.tableSingleCells+xml"/>
  <Override PartName="/xl/tables/tableSingleCells13.xml" ContentType="application/vnd.openxmlformats-officedocument.spreadsheetml.tableSingleCells+xml"/>
  <Override PartName="/xl/tables/tableSingleCells14.xml" ContentType="application/vnd.openxmlformats-officedocument.spreadsheetml.tableSingleCell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C:\Users\karmen\Downloads\"/>
    </mc:Choice>
  </mc:AlternateContent>
  <xr:revisionPtr revIDLastSave="0" documentId="13_ncr:1_{6AFE4155-6C73-41FB-A26B-C4EC0794CA86}" xr6:coauthVersionLast="47" xr6:coauthVersionMax="47" xr10:uidLastSave="{00000000-0000-0000-0000-000000000000}"/>
  <bookViews>
    <workbookView xWindow="2295" yWindow="2295" windowWidth="21600" windowHeight="9885" tabRatio="667" activeTab="3" xr2:uid="{00000000-000D-0000-FFFF-FFFF00000000}"/>
  </bookViews>
  <sheets>
    <sheet name="Uvod" sheetId="3" r:id="rId1"/>
    <sheet name="Izvješće" sheetId="2" r:id="rId2"/>
    <sheet name="1. Osnovni podaci" sheetId="4" r:id="rId3"/>
    <sheet name="2. Uprava" sheetId="20" r:id="rId4"/>
    <sheet name="3. Nadzorni_odbor" sheetId="21" r:id="rId5"/>
    <sheet name="4. Odbori_NO-a" sheetId="7" r:id="rId6"/>
    <sheet name="5. Sjednice_uprave_i_NO-a" sheetId="16" r:id="rId7"/>
    <sheet name="6.Struktura_uprave_i_NO" sheetId="23" r:id="rId8"/>
    <sheet name="7. Naknade" sheetId="18" r:id="rId9"/>
    <sheet name="8. Opcije" sheetId="19" r:id="rId10"/>
    <sheet name="9. GS_opce" sheetId="14" r:id="rId11"/>
    <sheet name="9. GS_pojedinacno" sheetId="22" r:id="rId12"/>
    <sheet name="10. Vlastite_dionice" sheetId="11" r:id="rId13"/>
    <sheet name="11. Kontrola_i_rizici" sheetId="12" r:id="rId14"/>
    <sheet name="12. Odnosi_s_ulagateljima" sheetId="10" r:id="rId15"/>
    <sheet name="13. Sukob_interesa" sheetId="13" r:id="rId16"/>
    <sheet name="14. Dividenda" sheetId="9" r:id="rId17"/>
    <sheet name="15. Kodeks" sheetId="8" r:id="rId18"/>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4" i="22" l="1"/>
  <c r="K4" i="22"/>
  <c r="M4" i="22"/>
  <c r="E4" i="21"/>
  <c r="E5" i="21"/>
  <c r="E6" i="21"/>
  <c r="E7" i="21"/>
  <c r="E8" i="21"/>
  <c r="G4" i="21"/>
  <c r="G5" i="21"/>
  <c r="G6" i="21"/>
  <c r="G7" i="21"/>
  <c r="G8" i="21"/>
  <c r="I4" i="21"/>
  <c r="I5" i="21"/>
  <c r="I6" i="21"/>
  <c r="I7" i="21"/>
  <c r="I8" i="21"/>
  <c r="K4" i="21"/>
  <c r="K5" i="21"/>
  <c r="K6" i="21"/>
  <c r="K7" i="21"/>
  <c r="K8" i="21"/>
  <c r="M4" i="21"/>
  <c r="M5" i="21"/>
  <c r="M6" i="21"/>
  <c r="M7" i="21"/>
  <c r="M8" i="21"/>
  <c r="O4" i="21"/>
  <c r="O5" i="21"/>
  <c r="O6" i="21"/>
  <c r="O7" i="21"/>
  <c r="O8" i="21"/>
  <c r="Q4" i="21"/>
  <c r="Q5" i="21"/>
  <c r="Q6" i="21"/>
  <c r="Q7" i="21"/>
  <c r="Q8" i="21"/>
  <c r="S4" i="21"/>
  <c r="S5" i="21"/>
  <c r="S6" i="21"/>
  <c r="S7" i="21"/>
  <c r="S8" i="21"/>
  <c r="U4" i="21"/>
  <c r="U5" i="21"/>
  <c r="U6" i="21"/>
  <c r="U7" i="21"/>
  <c r="U8" i="21"/>
  <c r="Y4" i="21"/>
  <c r="Y5" i="21"/>
  <c r="Y6" i="21"/>
  <c r="Y7" i="21"/>
  <c r="Y8" i="21"/>
  <c r="AA4" i="21"/>
  <c r="AA5" i="21"/>
  <c r="AA6" i="21"/>
  <c r="AA7" i="21"/>
  <c r="AA8" i="21"/>
  <c r="AC4" i="21"/>
  <c r="AC5" i="21"/>
  <c r="AC6" i="21"/>
  <c r="AC7" i="21"/>
  <c r="AC8" i="21"/>
  <c r="AE4" i="21"/>
  <c r="AE5" i="21"/>
  <c r="AE6" i="21"/>
  <c r="AE7" i="21"/>
  <c r="AE8" i="21"/>
  <c r="AG4" i="21"/>
  <c r="AG5" i="21"/>
  <c r="AG6" i="21"/>
  <c r="AG7" i="21"/>
  <c r="AG8" i="21"/>
  <c r="AI4" i="21"/>
  <c r="AI5" i="21"/>
  <c r="AI6" i="21"/>
  <c r="AI7" i="21"/>
  <c r="AI8" i="21"/>
  <c r="AK4" i="21"/>
  <c r="AK5" i="21"/>
  <c r="AK6" i="21"/>
  <c r="AK7" i="21"/>
  <c r="AK8" i="21"/>
  <c r="AM4" i="21"/>
  <c r="AM5" i="21"/>
  <c r="AM6" i="21"/>
  <c r="AM7" i="21"/>
  <c r="AM8" i="21"/>
  <c r="AR4" i="21"/>
  <c r="AR5" i="21"/>
  <c r="AR6" i="21"/>
  <c r="AR7" i="21"/>
  <c r="AR8" i="21"/>
  <c r="E4" i="20"/>
  <c r="G4" i="20"/>
  <c r="I4" i="20"/>
  <c r="K4" i="20"/>
  <c r="M4" i="20"/>
  <c r="O4" i="20"/>
  <c r="Q4" i="20"/>
  <c r="U4" i="20"/>
  <c r="W4" i="20"/>
  <c r="Y4" i="20"/>
  <c r="AA4" i="20"/>
  <c r="AC4" i="20"/>
  <c r="AE4" i="20"/>
  <c r="AJ4" i="20"/>
  <c r="C2" i="9" l="1"/>
  <c r="C3" i="9"/>
  <c r="C2" i="14" l="1"/>
  <c r="C4" i="8" l="1"/>
  <c r="C2" i="8"/>
  <c r="C3" i="8"/>
  <c r="C16" i="13"/>
  <c r="C11" i="13"/>
  <c r="C10" i="13"/>
  <c r="C8" i="13"/>
  <c r="C6" i="13"/>
  <c r="C4" i="13"/>
  <c r="C2" i="13"/>
  <c r="C6" i="10"/>
  <c r="C4" i="10"/>
  <c r="C3" i="10"/>
  <c r="C2" i="10"/>
  <c r="C14" i="12"/>
  <c r="C13" i="12"/>
  <c r="C11" i="12"/>
  <c r="C9" i="12"/>
  <c r="C8" i="12"/>
  <c r="C6" i="12"/>
  <c r="C2" i="12"/>
  <c r="C12" i="11"/>
  <c r="C10" i="11"/>
  <c r="C8" i="11"/>
  <c r="C6" i="11"/>
  <c r="C4" i="11"/>
  <c r="C2" i="11"/>
  <c r="C6" i="14"/>
  <c r="C5" i="14"/>
  <c r="C4" i="14"/>
  <c r="C7" i="19"/>
  <c r="C2" i="19"/>
  <c r="C43" i="18"/>
  <c r="C41" i="18"/>
  <c r="C39" i="18"/>
  <c r="C36" i="18"/>
  <c r="C34" i="18"/>
  <c r="C31" i="18"/>
  <c r="C30" i="18"/>
  <c r="C28" i="18"/>
  <c r="C26" i="18"/>
  <c r="C25" i="18"/>
  <c r="C24" i="18"/>
  <c r="C23" i="18"/>
  <c r="C22" i="18"/>
  <c r="C21" i="18"/>
  <c r="C20" i="18"/>
  <c r="C18" i="18"/>
  <c r="C16" i="18"/>
  <c r="C14" i="18"/>
  <c r="C11" i="18"/>
  <c r="C9" i="18"/>
  <c r="C6" i="18"/>
  <c r="C5" i="18"/>
  <c r="C4" i="18"/>
  <c r="C3" i="18"/>
  <c r="C2" i="18"/>
  <c r="C79" i="23"/>
  <c r="C77" i="23"/>
  <c r="C75" i="23"/>
  <c r="C73" i="23"/>
  <c r="C71" i="23"/>
  <c r="C69" i="23"/>
  <c r="C67" i="23"/>
  <c r="C68" i="23"/>
  <c r="C66" i="23"/>
  <c r="C65" i="23"/>
  <c r="C64" i="23"/>
  <c r="C63" i="23"/>
  <c r="C62" i="23"/>
  <c r="C61" i="23"/>
  <c r="C60" i="23"/>
  <c r="C56" i="23"/>
  <c r="C55" i="23"/>
  <c r="C51" i="23"/>
  <c r="C47" i="23"/>
  <c r="C45" i="23"/>
  <c r="C41" i="23"/>
  <c r="C37" i="23"/>
  <c r="C36" i="23"/>
  <c r="C32" i="23"/>
  <c r="C31" i="23"/>
  <c r="C27" i="23"/>
  <c r="C23" i="23"/>
  <c r="C21" i="23"/>
  <c r="C17" i="23"/>
  <c r="C13" i="23"/>
  <c r="C9" i="23"/>
  <c r="C8" i="23"/>
  <c r="C7" i="23"/>
  <c r="C6" i="23"/>
  <c r="C4" i="23"/>
  <c r="C2" i="23"/>
  <c r="C11" i="16"/>
  <c r="C10" i="16"/>
  <c r="C7" i="16"/>
  <c r="C6" i="16"/>
  <c r="C5" i="16"/>
  <c r="C2" i="16"/>
  <c r="C36" i="7"/>
  <c r="C33" i="7"/>
  <c r="C30" i="7"/>
  <c r="C29" i="7"/>
  <c r="C28" i="7"/>
  <c r="C24" i="7"/>
  <c r="C23" i="7"/>
  <c r="C22" i="7"/>
  <c r="C19" i="7"/>
  <c r="C18" i="7"/>
  <c r="C17" i="7"/>
  <c r="C13" i="7"/>
  <c r="C12" i="7"/>
  <c r="C11" i="7"/>
  <c r="C8" i="7"/>
  <c r="C7" i="7"/>
  <c r="C6" i="7"/>
  <c r="C2" i="7"/>
  <c r="C25" i="4" l="1"/>
  <c r="C23" i="4"/>
  <c r="C19" i="4"/>
  <c r="C3" i="4"/>
  <c r="C4" i="4"/>
  <c r="C29" i="4" l="1"/>
  <c r="C27" i="4"/>
  <c r="C22" i="4"/>
  <c r="C20" i="4"/>
  <c r="C17" i="4"/>
  <c r="C8" i="4"/>
  <c r="C2"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tc={397416BE-EAC4-41C5-A349-C88051328F32}</author>
    <author>tc={11620626-C36D-4BF3-806A-2D5090613F2C}</author>
  </authors>
  <commentList>
    <comment ref="B15" authorId="0" shapeId="0" xr:uid="{397416BE-EAC4-41C5-A349-C88051328F32}">
      <text>
        <t>[Threaded comment]
Your version of Excel allows you to read this threaded comment; however, any edits to it will get removed if the file is opened in a newer version of Excel. Learn more: https://go.microsoft.com/fwlink/?linkid=870924
Comment:
    bruto trošak</t>
      </text>
    </comment>
    <comment ref="B16" authorId="1" shapeId="0" xr:uid="{11620626-C36D-4BF3-806A-2D5090613F2C}">
      <text>
        <t>[Threaded comment]
Your version of Excel allows you to read this threaded comment; however, any edits to it will get removed if the file is opened in a newer version of Excel. Learn more: https://go.microsoft.com/fwlink/?linkid=870924
Comment:
    bruto trošak</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tc={40CDEFB5-FC1A-473A-B38E-2BD97824CEEF}</author>
    <author>tc={D71FEF14-16FA-48AB-90A7-2EE5DB2FE1EF}</author>
    <author>tc={EC513D82-546B-4213-B8B8-44C56A558D70}</author>
    <author>tc={2D8917FE-4076-4E09-8DC1-0E842B9D17CA}</author>
  </authors>
  <commentList>
    <comment ref="B19" authorId="0" shapeId="0" xr:uid="{40CDEFB5-FC1A-473A-B38E-2BD97824CEEF}">
      <text>
        <t>[Threaded comment]
Your version of Excel allows you to read this threaded comment; however, any edits to it will get removed if the file is opened in a newer version of Excel. Learn more: https://go.microsoft.com/fwlink/?linkid=870924
Comment:
    Članica uprave Uzelac</t>
      </text>
    </comment>
    <comment ref="B32" authorId="1" shapeId="0" xr:uid="{D71FEF14-16FA-48AB-90A7-2EE5DB2FE1EF}">
      <text>
        <t>[Threaded comment]
Your version of Excel allows you to read this threaded comment; however, any edits to it will get removed if the file is opened in a newer version of Excel. Learn more: https://go.microsoft.com/fwlink/?linkid=870924
Comment:
    Bruto trošak</t>
      </text>
    </comment>
    <comment ref="B42" authorId="2" shapeId="0" xr:uid="{EC513D82-546B-4213-B8B8-44C56A558D70}">
      <text>
        <t>[Threaded comment]
Your version of Excel allows you to read this threaded comment; however, any edits to it will get removed if the file is opened in a newer version of Excel. Learn more: https://go.microsoft.com/fwlink/?linkid=870924
Comment:
    Bruto trošak</t>
      </text>
    </comment>
    <comment ref="B44" authorId="3" shapeId="0" xr:uid="{2D8917FE-4076-4E09-8DC1-0E842B9D17CA}">
      <text>
        <t>[Threaded comment]
Your version of Excel allows you to read this threaded comment; however, any edits to it will get removed if the file is opened in a newer version of Excel. Learn more: https://go.microsoft.com/fwlink/?linkid=870924
Comment:
    neoporezive naknade</t>
      </text>
    </comment>
  </commentList>
</comments>
</file>

<file path=xl/sharedStrings.xml><?xml version="1.0" encoding="utf-8"?>
<sst xmlns="http://schemas.openxmlformats.org/spreadsheetml/2006/main" count="1129" uniqueCount="714">
  <si>
    <t>PITANJE</t>
  </si>
  <si>
    <t>ODGOVOR</t>
  </si>
  <si>
    <t>1.1. Izdavatelj ima internetsku stranicu</t>
  </si>
  <si>
    <t>1.1.1. Izdavatelj ima internetske stranice na hrvatskom jeziku</t>
  </si>
  <si>
    <t>1.1.2. Izdavatelj ima internetske stranice na engleskom jeziku</t>
  </si>
  <si>
    <t>1.2.2. Prosječan broj zaposlenih tijekom poslovne godine</t>
  </si>
  <si>
    <t>1.3. Izdavatelj ima usvojen monistički (2 organa: upravni odbor, GS) ili dualistički (3 organa: uprava, NO, GS) ustroj upravljanja na kraju godine</t>
  </si>
  <si>
    <t>1.4. Broj članova uprave, na kraju godine</t>
  </si>
  <si>
    <t>1.4.1. Broj članova uprave (od toga žena)</t>
  </si>
  <si>
    <t>1.4.2. Navedite ciljani postotak ženskih članova u upravi</t>
  </si>
  <si>
    <t>1.5. Broj članova nadzornog odbora, na kraju godine</t>
  </si>
  <si>
    <t>1.5.1. Broj članova nadzornog odbora (od toga žena)</t>
  </si>
  <si>
    <t>1.5.2. Navedite ciljani postotak ženskih članova u nadzornom odboru</t>
  </si>
  <si>
    <t>1.7. Povećanje temeljnog kapitala tijekom godine</t>
  </si>
  <si>
    <t>1.7.1. Iznos povećanja temeljenog kapitala tijekom godine, u kunama</t>
  </si>
  <si>
    <t>1.7.2. Kod povećanja temeljnog kapitala omogućeno je pravo prvenstva postojećim dioničarima</t>
  </si>
  <si>
    <t>1.8. Smanjenje temeljnog kapitala tijekom godine</t>
  </si>
  <si>
    <t>1.8.1. Iznos smanjenja temeljnog kapitala tijekom godine, u kunama</t>
  </si>
  <si>
    <t>1.9. Društvo je dio grupe</t>
  </si>
  <si>
    <t>1.10. Društvo je donijelo interne akte koji određuju odgovornost uprave vodećeg društva za osiguranje učinkovitog nadzora nad aktivnostima ostalih društava u grupi</t>
  </si>
  <si>
    <t>1.10.1. Broj internih akata koji određuju odgovornost uprave vodećeg društva za osiguranje učinkovitog nadzora nad aktivnostima ostalih društava u grupi</t>
  </si>
  <si>
    <t xml:space="preserve">
1.11. Društvo je donijelo interne akte koji određuju odgovornosti i načine izvještavanja na razini matične tvrtke i podružnice</t>
  </si>
  <si>
    <t xml:space="preserve">
1.11.1. Broj internih akata koji određuju odgovornosti i načine izvještavanja na razini matične tvrtke i podružnice</t>
  </si>
  <si>
    <t>1.12. Društvo je donijelo interne akte koji opisuju odgovornosti predsjednika uprave</t>
  </si>
  <si>
    <t>1.12.1 Broj internih akata koji opisuju odgovornosti predsjednika uprave</t>
  </si>
  <si>
    <t>1.13. Društvo ima povezana društva (u smislu članka 473. ZTD-a)</t>
  </si>
  <si>
    <t>1.13.1. Broj povezanih društava - od toga sa sjedištem u RH</t>
  </si>
  <si>
    <t>1.13.2. Broj povezanih društava - od toga sa sjedištem izvan RH</t>
  </si>
  <si>
    <t>UPITNIK O PRAKSAMA UPRAVLJANJA ZA IZDAVATELJE DIONICA</t>
  </si>
  <si>
    <t>Godina</t>
  </si>
  <si>
    <t>Šifra ustanove</t>
  </si>
  <si>
    <t>2.1. Ime i prezime člana uprave</t>
  </si>
  <si>
    <t>2.1.1 OIB</t>
  </si>
  <si>
    <t>2.2. Titula člana uprave</t>
  </si>
  <si>
    <t>2.4. Spol člana uprave</t>
  </si>
  <si>
    <t>2.5. Dob člana uprave</t>
  </si>
  <si>
    <t>2.6. Državljanstvo člana uprave</t>
  </si>
  <si>
    <t>2.7. U radnom odnosu u Izdavatelju</t>
  </si>
  <si>
    <t>2.9. Ukupni redni broj mandata u upravi Izdavatelja</t>
  </si>
  <si>
    <t>2.10. Dužina članstva u upravi (broj godina)</t>
  </si>
  <si>
    <t>2.11. Povezanost s drugim članovima uprave</t>
  </si>
  <si>
    <t>2.11.1. Vrsta povezanosti</t>
  </si>
  <si>
    <t>2.12. Povezanost s drugim članovima nadzornog odbora</t>
  </si>
  <si>
    <t>2.12.1. Vrsta povezanosti</t>
  </si>
  <si>
    <t>2.13. Dobio/la razrješnicu glavne skupštine (u smislu članka 278. ZTD-a)</t>
  </si>
  <si>
    <t>2.14. Istovremeno član uprave drugog društva</t>
  </si>
  <si>
    <t>2.15. Broj društava u kojima je član uprave</t>
  </si>
  <si>
    <t>2.15.1. Od toga broj izdavatelja na uređenom tržištu</t>
  </si>
  <si>
    <t>2.15.2. Od toga broj povezanih društava (u smislu članka 473. ZTD-a)</t>
  </si>
  <si>
    <t>2.16. Istovremeno član nadzornog odbora drugog društva</t>
  </si>
  <si>
    <t>2.17. Broj društava u kojima je član nadzornog odbora</t>
  </si>
  <si>
    <t>2.17.1. Od toga broj izdavatelja na uređenom tržištu</t>
  </si>
  <si>
    <t>2.17.2. Od toga broj povezanih društava (u smislu članka 473. ZTD-a)</t>
  </si>
  <si>
    <t>2.8. Dioničar izdavatelja s više od 5% temeljnog kapitala</t>
  </si>
  <si>
    <t>3.1. Ime i prezime člana nadzornog odbora</t>
  </si>
  <si>
    <t>3.1.1. OIB</t>
  </si>
  <si>
    <t>3.2. Titula člana nadzornog odbora</t>
  </si>
  <si>
    <t>3.4. Spol člana nadzornog odbora</t>
  </si>
  <si>
    <t>3.5. Dob člana nadzornog odbora</t>
  </si>
  <si>
    <t>3.6. Državljanstvo člana nadzornog odbora</t>
  </si>
  <si>
    <t>3.7. U radnom odnosu u Izdavatelju</t>
  </si>
  <si>
    <t>3.8. Dioničar Izdavatelja s više od 5% temeljnog kapitala</t>
  </si>
  <si>
    <t>3.9. Nezavisni član nadzornog odbora</t>
  </si>
  <si>
    <t>3.10. Predstavnik radnika/sindikata u nadzornom odboru</t>
  </si>
  <si>
    <t>3.12. Dužina članstva u nadzornom odboru (broj godina)</t>
  </si>
  <si>
    <t>3.13. Povezanost s drugim članovima uprave</t>
  </si>
  <si>
    <t>3.13.1. Vrsta povezanosti</t>
  </si>
  <si>
    <t>3.14. Povezanost s drugim članovima nadzornog odbora</t>
  </si>
  <si>
    <t>3.14.1. Vrsta povezanosti</t>
  </si>
  <si>
    <t>3.15. Dobio/la razrješnicu glavne skupštine (u smislu članka 278. ZTD-a)</t>
  </si>
  <si>
    <t>3.16. Član odbora (za reviziju, imenovanja, primitke, ostalo)</t>
  </si>
  <si>
    <t>3.16.1. Navesti naziv odbora</t>
  </si>
  <si>
    <t>3.17. Istovremeno član nadzornog odbora drugog društva</t>
  </si>
  <si>
    <t>3.18. Broj društava u kojima je član nadzornog odbora</t>
  </si>
  <si>
    <t>3.18.1.Od toga broj izdavatelja na uređenom tržištu</t>
  </si>
  <si>
    <t>3.18.2. Od toga broj povezanih društava (u smislu članka 473. ZTD-a)</t>
  </si>
  <si>
    <t>3.19. Istovremeno član uprave drugog društva</t>
  </si>
  <si>
    <t>3.20. Broj društava u kojima je član uprave</t>
  </si>
  <si>
    <t>3.20.1. Od toga broj izdavatelja na uređenom tržištu</t>
  </si>
  <si>
    <t>3.20.2. Od toga broj povezanih društava (u smislu članka 473. ZTD-a)</t>
  </si>
  <si>
    <t>3.11. Ukupni redni broj mandata u nadzornom odboru izdavatelja</t>
  </si>
  <si>
    <t>4.1. Izdavatelj ima osnovan revizijski odbor</t>
  </si>
  <si>
    <t>4.2. Broj članova revizijskog odbora</t>
  </si>
  <si>
    <t>4.2.1. Broj članova nadzornog odbora koji su članovi revizijskog odbora</t>
  </si>
  <si>
    <t>4.2.2. Broj nezavisnih članova nadzornog odbora koji su članovi revizijskog odbora</t>
  </si>
  <si>
    <t>4.3. Izdavatelj ima interne procedure rada revizijskog odbora</t>
  </si>
  <si>
    <t>4.3.1. Mjesto javne objave internih procedura rada revizijskog odbora</t>
  </si>
  <si>
    <t>4.4. Tijekom godine je održan barem jedan sastanak revizijskog odbora</t>
  </si>
  <si>
    <t>4.5. Broj održanih sastanaka revizijskog odbora, tijekom godine</t>
  </si>
  <si>
    <t>4.5.1. Od toga broj održanih sastanaka na kojima su sudjelovali svi članovi revizijskog odbora</t>
  </si>
  <si>
    <t>4.6. Izdavatelj izrađuje izvješće o radu revizijskog odbora</t>
  </si>
  <si>
    <t>4.6.1. Izvješće o radu revizijskog odbora je javno dostupno</t>
  </si>
  <si>
    <t>4.7. Izdavatelj ima osnovan Odbor za primitke</t>
  </si>
  <si>
    <t>4.8. Broj članova Odbora za primitke</t>
  </si>
  <si>
    <t>4.8.1. Broj članova nadzornog odbora koji su članovi Odbora za primitke</t>
  </si>
  <si>
    <t>4.8.2. Broj nezavisnih članova nadzornog odbora koji su članovi Odbora za primitke</t>
  </si>
  <si>
    <t>4.9. Izdavatelj ima interne procedure rada Odbora za primitke</t>
  </si>
  <si>
    <t>4.9.1. Mjesto javne objave internih procedura rada Odbora za primitke</t>
  </si>
  <si>
    <t>4.10. Tijekom godine je održan barem jedan sastanak Odbora za primitke</t>
  </si>
  <si>
    <t>4.11. Broj održanih sastanaka Odbora za primitke, tijekom godine</t>
  </si>
  <si>
    <t>4.11.1. Od toga broj održanih sastanaka na kojima su sudjelovali svi članovi Odbora za primitke</t>
  </si>
  <si>
    <t>4.12. Izdavatelj izrađuje izvješće o radu odbora za primitke</t>
  </si>
  <si>
    <t>4.12.1. Izvješće o radu odbora za primitke je javno dostupno</t>
  </si>
  <si>
    <t>4.13. Izdavatelj ima osnovan Odbor za imenovanja</t>
  </si>
  <si>
    <t>4.14. Broj članova Odbora za imenovanja</t>
  </si>
  <si>
    <t>4.14.1. Broj članova nadzornog odbora koji su članovi Odbora za imenovanja</t>
  </si>
  <si>
    <t>4.14.2. Broj nezavisnih članova nadzornog odbora koji su članovi Odbora za imenovanja</t>
  </si>
  <si>
    <t>4.15. Izdavatelj ima interne procedure rada Odbora za imenovanja</t>
  </si>
  <si>
    <t>4.15.1. Mjesto javne objave internih procedura rada Odbora za imenovanja</t>
  </si>
  <si>
    <t>4.16. Tijekom godine je održan barem jedan sastanak Odbora za imenovanja</t>
  </si>
  <si>
    <t>4.17. Broj održanih sastanaka Odbora za imenovanja, tijekom godine</t>
  </si>
  <si>
    <t>4.17.1. Od toga broj održanih sastanaka na kojima su sudjelovali svi članovi Odbora za imenovanja</t>
  </si>
  <si>
    <t>4.18. Izdavatelj ima osnovan dodatan odbor</t>
  </si>
  <si>
    <t>4.19. Broj članova odbora koji su prošli uvodnu obuku za svoju ulogu u posljednjih godinu dana</t>
  </si>
  <si>
    <t>4.20. Broj pruženih treninga i edukacija članovima odbora u posljednjih godinu dana</t>
  </si>
  <si>
    <t>4.21. Za ocjenjivanje nadzornog odbora i njegovih odbora angažirani su vanjski ocjenjivači</t>
  </si>
  <si>
    <t>12.1. Izdavatelj ima ustrojen zaseban odjel ili zaposlenike koji su isključivo zaduženi za odnose s investitorima</t>
  </si>
  <si>
    <t>12.2. Izdavatelj ima instituciju zaduženu za praćenje položaja izdavatelja na tržištu kapitala (izrada analiza, tržišnog položaja i sl.)</t>
  </si>
  <si>
    <t>12.3. Izdavatelj ima objavljen kalendar važnih događanja (na svojim internetskim stranicama)</t>
  </si>
  <si>
    <t>12.4. Broj konferencija za novinare koje je izdavatelj održao tijekom godine</t>
  </si>
  <si>
    <t>12.4.1. Razlozi sazivanja konferencija za novinare</t>
  </si>
  <si>
    <t>10.1. Izdavatelj je stjecao vlastite dionice na uređenom tržištu ZSE, tijekom godine</t>
  </si>
  <si>
    <t>10.1.1. Zarada od stjecanja vlastitih dionica tijekom godine, u kunama</t>
  </si>
  <si>
    <t>10.2. Izdavatelj je otpuštao vlastite dionice tijekom godine</t>
  </si>
  <si>
    <t>11.1. Naziv revizorskog društva</t>
  </si>
  <si>
    <t>11.3.1. Bruto novčani iznos plaćen revizorskom društvu za pružene usluge revizije tijekom godine, u kunama</t>
  </si>
  <si>
    <t>11.4.1. Bruto novčani iznos plaćen revizorskom društvu za ostale pružene usluge tijekom godine, u kunama</t>
  </si>
  <si>
    <t>11.5. Mjesto javne objave novčanog iznosa plaćenog revizorskom društvu za pružene revizorske usluge</t>
  </si>
  <si>
    <t>11.6. U Izdavatelju je ustrojen sustav unutarnje kontrole</t>
  </si>
  <si>
    <t>11.6.1. Broj zaposlenih unutar sustava unutarnje kontrole</t>
  </si>
  <si>
    <t>11.7. U Izdavatelju je ustrojen sustav unutarnje revizije</t>
  </si>
  <si>
    <t>11.7.1. Broj zaposlenih unutar sustava unutarnje revizije</t>
  </si>
  <si>
    <t>11.8. Izdavatelj je imenovao osobu zaduženu za upravljanje rizicima</t>
  </si>
  <si>
    <t>11.11. Koliko puta je osoba odgovorna za upravljanje rizicima pripremila prezentaciju revizijskom odboru, tijekom godine</t>
  </si>
  <si>
    <t>11.12. Koliko se puta revizijski odbor sastao s revizorom društva tijekom godine</t>
  </si>
  <si>
    <t>11.2. Broj uzastopnih godina korištenja usluga istog revizorskog društva</t>
  </si>
  <si>
    <t>11.3. Broj uzastopnih godina korištenja usluga istog ovlaštenog revizora u istom revizorskom društvu</t>
  </si>
  <si>
    <t>11.4. Revizorsko društvo pružalo je dodatne usluge izdavatelju koje nisu revizorske usluge</t>
  </si>
  <si>
    <t>11.9. Najzastupljeniji rizici u poslovanju izdavatelja</t>
  </si>
  <si>
    <t>11.10. Koliko puta tijekom godine je revizijski odbor primio izvješće o učinkovitosti sustava upravljanja rizicima i interne kontrole</t>
  </si>
  <si>
    <t>13.1. Izdavatelj je sklopio poslove (transakcija s povezanim osobama) s dioničarima koji imaju više od 5% temeljnog kapitala izdavatelja tijekom godine</t>
  </si>
  <si>
    <t>13.2. Izdavatelj je tijekom godine sklopio poslove (transakcija s povezanim osobama) s članovima uprave i nadzornog odbora izdavatelja</t>
  </si>
  <si>
    <t xml:space="preserve">13.3. Izdavatelj je tijekom godine sklopio poslove (transakcija s povezanim osobama) s višim rukovodstvom izdavatelja </t>
  </si>
  <si>
    <t>13.4. Izdavatelj je tijekom godine sklopio poslove (transakcija s povezanim osobama) unutar grupe kojoj pripada ili joj je na vrhu</t>
  </si>
  <si>
    <t>13.5. Izdavatelj ima interni propis postupanja u slučajevima transakcija s povezanim osobama</t>
  </si>
  <si>
    <t>13.6 Tijekom godine bilo je prijavljenih sukoba interesa</t>
  </si>
  <si>
    <t>13.6.1. Broj prijavljenih sukoba interesa tijekom godine</t>
  </si>
  <si>
    <t>13.6.2. Broj prijavljenih sukoba interesa tijekom godine - od strane uprave</t>
  </si>
  <si>
    <t>13.6.3. Broj prijavljenih sukoba interesa tijekom godine - od strane nadzornog odbora</t>
  </si>
  <si>
    <t>13.6.4. Broj prijavljenih sukoba interesa tijekom godine - od strane višeg rukovodstva</t>
  </si>
  <si>
    <t>13.6.5. U slučaju prijavljenih sukoba interesa, osobe u sukobu interesa bile su suzdržane kod donošenja odluka o ulasku u transakcije s povezanim osobama</t>
  </si>
  <si>
    <t>1.2. Broj zaposlenih na 31.12. - Ukupno</t>
  </si>
  <si>
    <t>1.2.1. Broj zaposlenih na 31.12. - od toga žena</t>
  </si>
  <si>
    <t>9.1. Izdavatelj ima interni propis rada glavne skupštine</t>
  </si>
  <si>
    <t>9.1.1. Datum usvajanja internog propisa rada glavne skupštine</t>
  </si>
  <si>
    <t>9.1.2. Interni propis se mijenjao tijekom godine</t>
  </si>
  <si>
    <t>9.2. Tijekom godine održana je barem jedna glavna skupština</t>
  </si>
  <si>
    <t>9.2.1. Ako se tijekom godine nije održala niti jedna glavna skupština, navesti razloge neodržavanja</t>
  </si>
  <si>
    <t>9.3. Datum održavanja glavne skupštine</t>
  </si>
  <si>
    <t>9.4. Predsjednik održane glavne skupštine bio je član uprave ili nadzornog odbora izdavatelja</t>
  </si>
  <si>
    <t>9.5. % temeljnog kapitala koji čine dioničari koji su sudjelovali na održanoj GS - ukupno</t>
  </si>
  <si>
    <t>9.5.1. % temeljnog kapitala koji čine dioničari koji su sudjelovali na održanoj GS - osobno (bez opunomoćenika)</t>
  </si>
  <si>
    <t>9.5.2. % temeljnog kapitala koji čine dioničari koji su sudjelovali na održanoj GS - putem opunomoćenika</t>
  </si>
  <si>
    <t>9.5.3. % temeljnog kapitala koji čine dioničari koji su sudjelovali na održanoj GS - članovi uprave i NO-a koji su kao dioničari sudjelovali na GS</t>
  </si>
  <si>
    <t>9.6. Broj dioničara koji je sudjelovao na glavnoj skupštini</t>
  </si>
  <si>
    <t>9.7. Dostavljeni su protuprijedlozi (prije ili na glavnoj skupštini) na predložene odluke iz saziva na glavnu skupštinu</t>
  </si>
  <si>
    <t>9.7.1. Status protuprijedloga</t>
  </si>
  <si>
    <t>5.1. Izdavatelj ima raspored održavanja sjednica uprave</t>
  </si>
  <si>
    <t>5.2. Broj održanih sjednica uprave</t>
  </si>
  <si>
    <t>5.2.1. Od toga na kojima su sudjelovali svi članovi uprave</t>
  </si>
  <si>
    <t>5.3. Izdavatelj ima interni propis rada uprave (poslovnik o radu uprave)</t>
  </si>
  <si>
    <t>5.3.1. Interni propis rada uprave se mijenjao tijekom godine</t>
  </si>
  <si>
    <t>5.4. Izdavatelj ima raspored održavanja sjednica nadzornog odbora</t>
  </si>
  <si>
    <t>5.5. Broj održanih sjednica nadzornog odbora</t>
  </si>
  <si>
    <t>5.5.1. Od toga na kojima su sudjelovali svi članovi nadzornog odbora</t>
  </si>
  <si>
    <t>5.6. Izdavatelj ima interni propis rada nadzornog odbora</t>
  </si>
  <si>
    <t>5.6.1. Interni propis rada nadzornog odbora se mijenjao tijekom godine</t>
  </si>
  <si>
    <t>5.7. Navedite koliko puta tijekom godine je uprava izvješćivala nadzorni odbor</t>
  </si>
  <si>
    <t>6.1. Izdavatelj ima propisanu dužinu trajanja jednog mandata članova - uprave</t>
  </si>
  <si>
    <t>6.1.1. Broj godina propisane dužine trajanja jednog mandata članova - uprave</t>
  </si>
  <si>
    <t>6.2. Izdavatelj ima propisanu dužinu trajanja jednog mandata članova - nadzornog odbora</t>
  </si>
  <si>
    <t>6.2.1. Broj godina propisane dužine trajanja jednog mandata članova - nadzornog odbora</t>
  </si>
  <si>
    <t>6.3. Izdavatelj ima Plan nasljeđivanja - članova uprave</t>
  </si>
  <si>
    <t>6.4. Izdavatelj ima Plan nasljeđivanja - članova nadzornog odbora</t>
  </si>
  <si>
    <t>6.5. Izdavatelj ima Plan nasljeđivanja - višeg rukovodstva</t>
  </si>
  <si>
    <t>6.6. Tijekom godine su postojala imenovanja članova uprave</t>
  </si>
  <si>
    <t>6.7. Broj imenovanja članova uprave tijekom godine - ukupno</t>
  </si>
  <si>
    <t>6.7.1. Broj imenovanja članova uprave tijekom godine - od toga žena</t>
  </si>
  <si>
    <t>6.7.2. Broj imenovanja članova uprave tijekom godine - direktora/predsjednika uprave</t>
  </si>
  <si>
    <t>6.8. Tijekom godine su postojala imenovanja na temelju preporuke Odbora za imenovanja članova uprave</t>
  </si>
  <si>
    <t>6.9. Broj imenovanja na temelju preporuke Odbora za imenovanja članova uprave tijekom godine - ukupno</t>
  </si>
  <si>
    <t>6.9.1. Broj imenovanja na temelju preporuke Odbora za imenovanja članova uprave tijekom godine - od toga žena</t>
  </si>
  <si>
    <t>6.9.2. Broj imenovanja na temelju preporuke Odbora za imenovanja članova uprave tijekom godine - direktora/predsjednika uprave</t>
  </si>
  <si>
    <t xml:space="preserve">6.10. Tijekom godine su postojala nova imenovanja (prvi mandat) članova uprave </t>
  </si>
  <si>
    <t>6.11. Broj novih imenovanja (prvi mandat) članova uprave tijekom godine - ukupno</t>
  </si>
  <si>
    <t>6.11.1. Broj novih imenovanja (prvi mandat) članova uprave tijekom godine - od toga žena</t>
  </si>
  <si>
    <t>6.11.2. Broj novih imenovanja (prvi mandat) članova uprave tijekom godine - direktora/predsjednika uprave</t>
  </si>
  <si>
    <t>6.12. Postoji barem jedan član uprave koji je prešao u nadzorni odbor istog izdavatelja, tijekom godine</t>
  </si>
  <si>
    <t>6.12.1. Broj članova uprave koji su prešli u nadzorni odbor istog izdavatelja tijekom godine</t>
  </si>
  <si>
    <t>6.13. Postoji barem jedan član uprave kojem je istekao mandat, tijekom godine</t>
  </si>
  <si>
    <t>6.14. Broj isteka mandata članova uprave tijekom godine - ukupno</t>
  </si>
  <si>
    <t>6.14.1. Broj isteka mandata članova uprave tijekom godine - od toga žena</t>
  </si>
  <si>
    <t>6.14.2. Broj isteka mandata članova uprave tijekom godine - direktora/predsjednika uprave</t>
  </si>
  <si>
    <t>6.16. Broj članova uprave koji su opozvani prije isteka mandata tijekom godine - ukupno</t>
  </si>
  <si>
    <t>6.16.1. Broj članova uprave koji su opozvani prije isteka mandata tijekom godine - od toga žena</t>
  </si>
  <si>
    <t>6.16.2. Broj članova uprave koji su opozvani prije isteka mandata tijekom godine - direktora/predsjednika uprave</t>
  </si>
  <si>
    <t>6.17. Razlozi opoziva članova uprave</t>
  </si>
  <si>
    <t>6.18. Postoji barem jedan član uprave koji je dao otkaz prije isteka mandata, tijekom godine</t>
  </si>
  <si>
    <t>6.19. Broj članova uprave koji su dali otkaz prije isteka mandata tijekom godine - ukupno</t>
  </si>
  <si>
    <t>6.19.1. Broj članova uprave koji su dali otkaz prije isteka mandata tijekom godine - od toga žena</t>
  </si>
  <si>
    <t>6.19.2. Broj članova uprave koji su dali otkaz prije isteka mandata tijekom godine - direktora/predsjednika uprave</t>
  </si>
  <si>
    <t>6.20. Razlozi davanja otkaza članova uprave</t>
  </si>
  <si>
    <t>6.21. Tijekom godine su postojala imenovanja članova nadzornog odbora</t>
  </si>
  <si>
    <t>6.22. Broj imenovanja članova nadzornog odbora tijekom godine - ukupno</t>
  </si>
  <si>
    <t>6.22.1. Broj imenovanja članova nadzornog odbora tijekom godine - od toga žena</t>
  </si>
  <si>
    <t>6.22.2. Broj imenovanja članova nadzornog odbora tijekom godine - direktora/predsjednika nadzornog odbora</t>
  </si>
  <si>
    <t>6.23. Tijekom godine su postojala nova imenovanja (prvi mandat) članova nadzornog odbora</t>
  </si>
  <si>
    <t>6.24. Broj novih imenovanja (prvi mandat) članova nadzornog odbora tijekom godine - ukupno</t>
  </si>
  <si>
    <t>6.24.1. Broj novih imenovanja (prvi mandat) članova nadzornog odbora tijekom godine - od toga žena</t>
  </si>
  <si>
    <t>6.25. Postoji barem jedan član nadzornog koji je prešao u upravu istog izdavatelja, tijekom godine</t>
  </si>
  <si>
    <t>6.25.1. Broj članova nadzornog odbora koji su prešli u upravu istog izdavatelja</t>
  </si>
  <si>
    <t>6.27. Broj isteka mandata članova nadzornog odbora tijekom godine - ukupno</t>
  </si>
  <si>
    <t>6.27.1. Broj isteka mandata članova nadzornog odbora tijekom godine - od toga žena</t>
  </si>
  <si>
    <t>6.29. Broj članova nadzornog odbora koji su opozvani prije isteka mandata tijekom godine - ukupno</t>
  </si>
  <si>
    <t>6.29.1. Broj članova nadzornog odbora koji su opozvani prije isteka mandata tijekom godine - od toga žena</t>
  </si>
  <si>
    <t>6.30. Razlozi opoziva članova nadzornog odbora</t>
  </si>
  <si>
    <t>6.31. Postoji barem jedan član nadzornog odbora koji je dao otkaz prije isteka mandata, tijekom godine</t>
  </si>
  <si>
    <t>6.32. Broj članova nadzornog odbora koji su dali otkaz prije isteka mandata tijekom godine - ukupno</t>
  </si>
  <si>
    <t>6.32.1. Broj članova nadzornog odbora koji su dali otkaz prije isteka mandata tijekom godine - od toga žena</t>
  </si>
  <si>
    <t>6.34. Mjesto javne objave podataka o kandidatima za člana uprave prije izbora u članstvo</t>
  </si>
  <si>
    <t>6.35. Javno objavljeni podaci o kandidatima za člana uprave prije izbora u članstvo</t>
  </si>
  <si>
    <t>6.36. Mjesto javne objave podataka o članovima uprave za vrijeme trajanja mandata</t>
  </si>
  <si>
    <t>6.37. Javno objavljeni podaci za vrijeme trajanja mandata</t>
  </si>
  <si>
    <t>6.38. Mjesto javne objave podataka o kandidatima za člana nadzornog odbora prije izbora u članstvo</t>
  </si>
  <si>
    <t>6.39. Javno objavljeni podaci kandidatima za člana nadzornog odbora prije izbora u članstvo</t>
  </si>
  <si>
    <t>6.40. Mjesto javne objave podataka o članovima nadzornog odbora za vrijeme trajanja mandata</t>
  </si>
  <si>
    <t>6.41. Javno objavljeni podaci za vrijeme trajanja mandata</t>
  </si>
  <si>
    <t>6.42. Članovi uprave drže dionice izdavatelja (na kraju godine, prema SKDD-u)</t>
  </si>
  <si>
    <t>6.42.1. % vrijednosnih papira izdavatelja koje drže članovi uprave (na kraju godine, prema SKDD-u) - dionica</t>
  </si>
  <si>
    <t>6.43. Članovi uprave drže obveznice izdavatelja (na kraju godine, prema SKDD-u)</t>
  </si>
  <si>
    <t>6.43.1. % vrijednosnih papira izdavatelja koje drže članovi uprave (na kraju godine, prema SKDD-u) - obveznica</t>
  </si>
  <si>
    <t>6.44. Članovi uprave drže ostale vrijednosne papire izdavatelja (na kraju godine, prema SKDD-u)</t>
  </si>
  <si>
    <t>6.44.1. % vrijednosnih papira izdavatelja koje drže članovi uprave (na kraju godine, prema SKDD-u) - ostalih vrijednosnih papira</t>
  </si>
  <si>
    <t>6.45. Članovi NO-a drže dionice izdavatelja (na kraju godine, prema SKDD-u)</t>
  </si>
  <si>
    <t>6.45.1. % vrijednosnih papira izdavatelja koje drže članovi NO-a (na kraju godine, prema SKDD-u) - dionica</t>
  </si>
  <si>
    <t>6.46. Članovi NO-a drže obveznice izdavatelja (na kraju godine, prema SKDD-u)</t>
  </si>
  <si>
    <t>6.46.1. % vrijednosnih papira izdavatelja koje drže članovi NO-a (na kraju godine, prema SKDD-u) - obveznica</t>
  </si>
  <si>
    <t>6.47. Članovi NO-a drže ostale vrijednosne papire izdavatelja (na kraju godine, prema SKDD-u)</t>
  </si>
  <si>
    <t>6.47.1. % vrijednosnih papira izdavatelja koje drže članovi NO-a (na kraju godine, prema SKDD-u) - ostalih vrijednosnih papira</t>
  </si>
  <si>
    <t>7.1. Izdavatelj ima politiku primitaka za članove uprave</t>
  </si>
  <si>
    <t>7.1.1. Mjesto javne objave politike primitaka za članove uprave</t>
  </si>
  <si>
    <t>7.2. Izdavatelj objavljuje detaljne podatke o primicima svakog člana uprave</t>
  </si>
  <si>
    <t>7.2.1. Mjesto javne objave detaljnih podataka o svim primicima za svakog člana uprave</t>
  </si>
  <si>
    <t>7.3. Članovi uprave ostvarili su primitke tijekom godine</t>
  </si>
  <si>
    <t>7.3.1. Ukupni bruto fiksni iznos primitaka isplaćen članovima uprave tijekom godine, u kunama</t>
  </si>
  <si>
    <t>7.3.2. Ukupni bruto varijabilni iznos primitaka isplaćen članovima uprave tijekom godine, u kunama</t>
  </si>
  <si>
    <t>7.4.1 Ukupni novčani iznos opcija koje su dodijeljene članovima uprave tijekom godine</t>
  </si>
  <si>
    <t>7.5.1 Ukupna količina dionica koje su dodijeljene članovima uprave tijekom godine</t>
  </si>
  <si>
    <t>7.5.2 Ukupna vrijednost dionica koje su dodijeljene članovima uprave tijekom godine</t>
  </si>
  <si>
    <t>7.6. Tijekom godine ugovorene su otpremnine članovima uprave</t>
  </si>
  <si>
    <t>7.6.1 Ukupni iznos ugovorenih otpremnina članovima uprave tijekom godine, u kunama</t>
  </si>
  <si>
    <t>7.7. Tijekom godine isplaćene su otpremnine članovima uprave</t>
  </si>
  <si>
    <t>7.7.1. Ukupni iznos bruto isplaćenih otpremnina članovima uprave tijekom godine, u kunama</t>
  </si>
  <si>
    <t>7.8. Tijekom godine članovima uprave su isplaćivani ostali primici</t>
  </si>
  <si>
    <t>7.8.1 Ukupni iznos ostalih primitaka isplaćenih članovima uprave tijekom godine, u kunama</t>
  </si>
  <si>
    <t>7.9. Godišnje izvješće o primicima članova uprave se podnosi glavnoj skupštini</t>
  </si>
  <si>
    <t>7.10. Izdavatelj ima politiku primitaka za članove nadzornog odbora</t>
  </si>
  <si>
    <t>7.10.1. Mjesto javne objave politike primitaka članova nadzornog odbora</t>
  </si>
  <si>
    <t>7.11. Visinu primitaka članovima nadzornog odbora određuje</t>
  </si>
  <si>
    <t>7.12. Izdavatelj objavljuje podatke o primicima svakog člana nadzornog odbora</t>
  </si>
  <si>
    <t>7.13. Članovi nadzornog odbora ostvarili su primitke tijekom godine</t>
  </si>
  <si>
    <t>7.13.1. Ukupni bruto fiksni iznos primitaka isplaćen članovima nadzornog odbora tijekom godine, u kunama</t>
  </si>
  <si>
    <t>7.14. Članovima nadzornog odbora isplaćeni su ostali primici tijekom godine</t>
  </si>
  <si>
    <t>7.14.1. Ukupni bruto iznos ostalih primitaka isplaćenih članovima nadzornog odbora tijekom godine, u kunama</t>
  </si>
  <si>
    <t>7.15. Godišnji izvještaj o primicima članovima nadzornog odbora podnosi se glavnoj skupštini</t>
  </si>
  <si>
    <t>7.16. Više rukovodstvo ostvarilo je primitke tijekom godine</t>
  </si>
  <si>
    <t>7.16.1.Ukupni bruto fiksni iznos primitaka isplaćen višem rukovodstvu tijekom godine, u kunama</t>
  </si>
  <si>
    <t>7.16.2. Ukupni bruto varijabilni iznos primitaka isplaćen višem rukovodstvu tijekom godine, u kunama</t>
  </si>
  <si>
    <t>7.19. Tijekom godine ugovorene su otpremnine višem rukovodstvu</t>
  </si>
  <si>
    <t>7.19.1. Ukupni iznos dogovorenih otpremnina višem rukovodstvu tijekom godine, u kunama</t>
  </si>
  <si>
    <t>7.20. Tijekom godine isplaćene su otpremnine višem rukovodstvu</t>
  </si>
  <si>
    <t>7.20.1. Ukupni iznos bruto isplaćenih otpremnina višem rukovodstvu tijekom godine, u kunama</t>
  </si>
  <si>
    <t>7.21. Tijekom godine isplaćeni su ostali primici višem rukovodstvu</t>
  </si>
  <si>
    <t>7.21.1. Ukupni iznos ostalih primitaka isplaćenih višem rukovodstvu tijekom godine, u kunama</t>
  </si>
  <si>
    <r>
      <t>7.4. Čl</t>
    </r>
    <r>
      <rPr>
        <sz val="9"/>
        <rFont val="Arial"/>
        <family val="2"/>
        <charset val="238"/>
      </rPr>
      <t>anovima uprave dodijeljene su opcije tijekom godine</t>
    </r>
  </si>
  <si>
    <r>
      <t>7.5. Čl</t>
    </r>
    <r>
      <rPr>
        <sz val="9"/>
        <rFont val="Arial"/>
        <family val="2"/>
        <charset val="238"/>
      </rPr>
      <t>anovima uprave dodijeljene su dionice tijekom godine</t>
    </r>
  </si>
  <si>
    <r>
      <t xml:space="preserve">7.17. Višem rukovodstvu </t>
    </r>
    <r>
      <rPr>
        <sz val="9"/>
        <rFont val="Arial"/>
        <family val="2"/>
        <charset val="238"/>
      </rPr>
      <t>dodijeljene su opcije tijekom godine</t>
    </r>
  </si>
  <si>
    <r>
      <t xml:space="preserve">7.18. Višem rukovodstvu </t>
    </r>
    <r>
      <rPr>
        <sz val="9"/>
        <rFont val="Arial"/>
        <family val="2"/>
        <charset val="238"/>
      </rPr>
      <t>dodijeljene su dionice tijekom godine</t>
    </r>
  </si>
  <si>
    <t>7.17.1. Ukupni novčani iznos opcija koje su dodijeljene višem rukovodstvu, u kunama</t>
  </si>
  <si>
    <t>8.1. Izdavatelj ima usvojen Plan opcijske nagrade (Opcijski plan) uprave</t>
  </si>
  <si>
    <t>8.1.1. Datum usvajanja Plana opcijske nagrade (Opcijskog plana) uprave</t>
  </si>
  <si>
    <t>8.1.2. Broj članova uprave koji su imali opcije izdavatelja (sklopljen opcijski ugovor) na kraju godine</t>
  </si>
  <si>
    <t>8.1.3. Broj članova uprave koji su koristili opcije izdavatelja tijekom godine</t>
  </si>
  <si>
    <t>8.1.4. Tržišna vrijednost dionica od korištenih opcija za članove uprave u trenutku korištenja (realizacije opcije)</t>
  </si>
  <si>
    <t>8.2. Izdavatelj ima usvojen Plan opcijske nagrade (Opcijski plan) višeg rukovodstva</t>
  </si>
  <si>
    <t>8.2.1. Datum usvajanja Plana opcijske nagrade (Opcijskog plana) višeg rukovodstva</t>
  </si>
  <si>
    <t>8.2.2. Broj članova višeg rukovodstva koji su imali opcije izdavatelja (sklopljen opcijski ugovor) na kraju godine</t>
  </si>
  <si>
    <t>8.2.3. Broj članova višeg rukovodstva koji su koristili opcije izdavatelja tijekom godine</t>
  </si>
  <si>
    <t>8.2.4. Tržišna vrijednost dionica od korištenih opcija za članove višeg rukovodstva u trenutku korištenja (realizacije opcije).</t>
  </si>
  <si>
    <t>6.27.2. Broj isteka mandata članova nadzornog odbora tijekom godine - direktora/predsjednika nadzornog odbora</t>
  </si>
  <si>
    <t>6.29.2. Broj članova nadzornog odbora koji su opozvani prije isteka mandata tijekom godine - direktora/predsjednika nadzornog odbora</t>
  </si>
  <si>
    <t>6.15. Postoji barem jedan član uprave koji je opozvan prije isteka mandata, tijekom godine</t>
  </si>
  <si>
    <t>6.33. Razlozi davanja otkaza članova nadzornog odbora</t>
  </si>
  <si>
    <t>Dropdown</t>
  </si>
  <si>
    <t>P1116062</t>
  </si>
  <si>
    <t>P1116063</t>
  </si>
  <si>
    <t>P1116064</t>
  </si>
  <si>
    <t>P1116065</t>
  </si>
  <si>
    <t>P1116066</t>
  </si>
  <si>
    <t>P1116067</t>
  </si>
  <si>
    <t>P1116068</t>
  </si>
  <si>
    <t>P1116069</t>
  </si>
  <si>
    <t>P1116070</t>
  </si>
  <si>
    <t>P1116071</t>
  </si>
  <si>
    <t>P1116072</t>
  </si>
  <si>
    <t>P1116073</t>
  </si>
  <si>
    <t>P1116074</t>
  </si>
  <si>
    <t>P1116075</t>
  </si>
  <si>
    <t>P1116076</t>
  </si>
  <si>
    <t>P1116077</t>
  </si>
  <si>
    <t>P1116078</t>
  </si>
  <si>
    <t>P1116079</t>
  </si>
  <si>
    <t>P1116080</t>
  </si>
  <si>
    <t>P1116081</t>
  </si>
  <si>
    <t>P1116082</t>
  </si>
  <si>
    <t>P1116083</t>
  </si>
  <si>
    <t>P1116084</t>
  </si>
  <si>
    <t>P1116085</t>
  </si>
  <si>
    <t>P1116086</t>
  </si>
  <si>
    <t>P1116087</t>
  </si>
  <si>
    <t>P1116088</t>
  </si>
  <si>
    <t>P1116089</t>
  </si>
  <si>
    <t>P1116090</t>
  </si>
  <si>
    <t>P1116091</t>
  </si>
  <si>
    <t>P1116092</t>
  </si>
  <si>
    <t>P1116093</t>
  </si>
  <si>
    <t>P1116094</t>
  </si>
  <si>
    <t>P1116095</t>
  </si>
  <si>
    <t>P1116096</t>
  </si>
  <si>
    <t>P1116097</t>
  </si>
  <si>
    <t>P1116039</t>
  </si>
  <si>
    <t>P1116040</t>
  </si>
  <si>
    <t>P1116041</t>
  </si>
  <si>
    <t>P1116042</t>
  </si>
  <si>
    <t>P1116043</t>
  </si>
  <si>
    <t>P1116044</t>
  </si>
  <si>
    <t>P1116046</t>
  </si>
  <si>
    <t>P1116047</t>
  </si>
  <si>
    <t>P1116048</t>
  </si>
  <si>
    <t>P1116049</t>
  </si>
  <si>
    <t>P1116050</t>
  </si>
  <si>
    <t>P1116051</t>
  </si>
  <si>
    <t>P1116052</t>
  </si>
  <si>
    <t>P1116053</t>
  </si>
  <si>
    <t>P1116054</t>
  </si>
  <si>
    <t>P1116055</t>
  </si>
  <si>
    <t>P1116056</t>
  </si>
  <si>
    <t>P1116057</t>
  </si>
  <si>
    <t>P1116058</t>
  </si>
  <si>
    <t>P1116059</t>
  </si>
  <si>
    <t>P1116060</t>
  </si>
  <si>
    <t>P1116061</t>
  </si>
  <si>
    <t>Titula</t>
  </si>
  <si>
    <t>Spol</t>
  </si>
  <si>
    <t>Dob</t>
  </si>
  <si>
    <t>Državljanstvo</t>
  </si>
  <si>
    <t>Radni odnos</t>
  </si>
  <si>
    <t>Dioničar</t>
  </si>
  <si>
    <t>2.6. Državljanstvo člana uprave - Dropdown</t>
  </si>
  <si>
    <t>2.2. Titula člana uprave - Dropdown</t>
  </si>
  <si>
    <t>2.4. Spol člana uprave - Dropdown</t>
  </si>
  <si>
    <t>2.5. Dob člana uprave - Dropdown</t>
  </si>
  <si>
    <t>2.7. U radnom odnosu u Izdavatelju - Dropdown</t>
  </si>
  <si>
    <t>2.8. Dioničar izdavatelja s više od 5% temeljnog kapitala - Dropdown</t>
  </si>
  <si>
    <t>Uputa za popunjavanje:</t>
  </si>
  <si>
    <t>2.3. Stručna sprema člana uprave</t>
  </si>
  <si>
    <t>3.3. Stručna sprema člana 
nadzornog odbora</t>
  </si>
  <si>
    <t>7.18.2. Ukupna vrijednost dionica koje su dodijeljene višem rukovodstvu tijekom godine, u kunama</t>
  </si>
  <si>
    <t>7.12.1. Mjesto javne objave detaljnih podataka o svim primicima za svakog člana nadzornog odbora</t>
  </si>
  <si>
    <t>1.6. Prosječna ukupna bruto plaća, isplaćena tijekom godine (ne uključujući plaću članova uprave i nadzornog odbora koji su zaposlenici), u kunama</t>
  </si>
  <si>
    <t>14.1. Način podjele dobiti</t>
  </si>
  <si>
    <t>14.2. Izdavatelj je donio odluku o isplati dividende ili predujma dividende tijekom godine</t>
  </si>
  <si>
    <t>14.3. Novčani iznos dividende po dionici, u kunama</t>
  </si>
  <si>
    <t>15.1. Upitnik iz Kodeksa korporativnog upravljanja dostupan je na internetskim stranicama Izdavatelja</t>
  </si>
  <si>
    <t>15.2. Izdavatelj se dodatno pridržava nekog drugog kodeksa korporativnog upravljanja</t>
  </si>
  <si>
    <t>15.2.1 Navesti druge kodekse korporativnog upravljanja kojih se izdavatelj pridržava</t>
  </si>
  <si>
    <t>10.2.1. Zarada od otpuštanja vlastitih dionica tijekom godine, u kunama</t>
  </si>
  <si>
    <t>10.3. Izdavatelj ima Program otkupa vlastitih dionica</t>
  </si>
  <si>
    <t>10.4. Datum usvajanja Programa otkupa vlastitih dionica</t>
  </si>
  <si>
    <t>10.5. Izdavatelj je stjecao vlastite dionice izvan uređenog tržišta ZSE</t>
  </si>
  <si>
    <t>10.5.1. Zarada od stjecanja vlastitih dionica tijekom godine izvan uređenog tržišta ZSE, u kunama</t>
  </si>
  <si>
    <t>10.6. Izdavatelj je otpuštao vlastite dionice izvan uređenog tržišta ZSE</t>
  </si>
  <si>
    <t>10.6.1. Zarada od otpuštanja vlastitih dionica tijekom godine izvan uređenog tržišta ZSE, u kunama</t>
  </si>
  <si>
    <t>10.7. Način stjecanja vlastitih dionica</t>
  </si>
  <si>
    <t>Ništa od navedenog</t>
  </si>
  <si>
    <t>Ostalo</t>
  </si>
  <si>
    <t>Kvalifikacije i iskustvo</t>
  </si>
  <si>
    <t>Stručna sprema, kvalifikacije i iskustvo</t>
  </si>
  <si>
    <t>Stručna sprema i kvalifikacije</t>
  </si>
  <si>
    <t>Dob, stručna sprema, kvalifikacije i iskustvo</t>
  </si>
  <si>
    <t>Dob, stručna sprema i kvalifikacije</t>
  </si>
  <si>
    <t>Dob i stručna sprema</t>
  </si>
  <si>
    <t>Spol, kvalifikacije i iskustvo</t>
  </si>
  <si>
    <t>Spol i kvalifikacije</t>
  </si>
  <si>
    <t>Spol, stručna sprema, kvalifikacije i iskustvo</t>
  </si>
  <si>
    <t>Spol, stručna sprema i kvalifikacije</t>
  </si>
  <si>
    <t>Spol i stručna sprema</t>
  </si>
  <si>
    <t>Spol, dob i stručna sprema</t>
  </si>
  <si>
    <t>Spol i dob</t>
  </si>
  <si>
    <t>Iskustvo</t>
  </si>
  <si>
    <t>Stručna sprema</t>
  </si>
  <si>
    <t>6.28. Postoji barem jedan član nadzornog odbora koji je opozvan prije isteka mandata, tijekom godine</t>
  </si>
  <si>
    <t>6.26. Postoji barem jedan član nadzornog odbora kojem je istekao mandat, tijekom godine</t>
  </si>
  <si>
    <t>UPUTA ZA POPUNJAVANJE</t>
  </si>
  <si>
    <t>Povezanost - Uprava</t>
  </si>
  <si>
    <t>2.11. Povezanost s drugim članovima uprave - Dropdown</t>
  </si>
  <si>
    <t>Vrsta povezanosti - Uprava</t>
  </si>
  <si>
    <t>2.11.1. Vrsta povezanosti - Dropdown</t>
  </si>
  <si>
    <t>Povezanost - NO</t>
  </si>
  <si>
    <t>2.12. Povezanost s drugim članovima nadzornog odbora - Dropdown</t>
  </si>
  <si>
    <t>Vrsta povezanosti - NO</t>
  </si>
  <si>
    <t>2.12.1. Vrsta povezanosti - Dropdown</t>
  </si>
  <si>
    <t>Razrješnica</t>
  </si>
  <si>
    <t>2.13. Dobio/la razrješnicu glavne skupštine (u smislu članka 278. ZTD-a) - Dropdown</t>
  </si>
  <si>
    <t>Istovremeno član uprave</t>
  </si>
  <si>
    <t>2.14. Istovremeno član uprave drugog društva - Dropdown</t>
  </si>
  <si>
    <t>Istovremeno član NO</t>
  </si>
  <si>
    <t>2.16. Istovremeno član nadzornog odbora drugog društva - Dropdown</t>
  </si>
  <si>
    <t>3.2. Titula člana nadzornog odbora - Dropdown</t>
  </si>
  <si>
    <t>3.4. Spol člana nadzornog odbora - Dropdown</t>
  </si>
  <si>
    <t>Dob - NO</t>
  </si>
  <si>
    <t>3.5. Dob člana nadzornog odbora - Dropdown</t>
  </si>
  <si>
    <t>Državljanstvo - NO</t>
  </si>
  <si>
    <t>3.6. Državljanstvo člana nadzornog odbora - Dropdown</t>
  </si>
  <si>
    <t>3.7. U radnom odnosu u Izdavatelju - Dropdown</t>
  </si>
  <si>
    <t>3.8. Dioničar Izdavatelja s više od 5% temeljnog kapitala - Dropdown</t>
  </si>
  <si>
    <t>Nezavisni član NO</t>
  </si>
  <si>
    <t>3.9. Nezavisni član nadzornog odbora - Dropdown</t>
  </si>
  <si>
    <t>Predstavnik radnika</t>
  </si>
  <si>
    <t>3.13. Povezanost s drugim članovima uprave - Dropdown</t>
  </si>
  <si>
    <t>3.13.1. Vrsta povezanosti - Dropdown</t>
  </si>
  <si>
    <t>3.14. Povezanost s drugim članovima nadzornog odbora - Dropdown</t>
  </si>
  <si>
    <t>3.14.1. Vrsta povezanosti - Dropdown</t>
  </si>
  <si>
    <t>3.15. Dobio/la razrješnicu glavne skupštine (u smislu članka 278. ZTD-a) - Dropdown</t>
  </si>
  <si>
    <t>Član odbora</t>
  </si>
  <si>
    <t>3.16. Član odbora (za reviziju, imenovanja, primitke, ostalo) - Dropdown</t>
  </si>
  <si>
    <t>Naziv odbora</t>
  </si>
  <si>
    <t>3.16.1. Navesti naziv odbora - Dropdown</t>
  </si>
  <si>
    <t>3.17. Istovremeno član nadzornog odbora drugog društva - Dropdown</t>
  </si>
  <si>
    <t>3.19. Istovremeno član uprave drugog društva - Dropdown</t>
  </si>
  <si>
    <t>3.10. Predstavnik radnika/sindikata u nadzornom odboru - Dropdown</t>
  </si>
  <si>
    <t>Spol, dob, stručna sprema i kvalifikacije</t>
  </si>
  <si>
    <t>Spol, dob, stručna sprema, kvalifikacije i iskustvo</t>
  </si>
  <si>
    <t>Kvalifikacije</t>
  </si>
  <si>
    <t>Predsjednik član</t>
  </si>
  <si>
    <t>9.4. Predsjednik održane glavne skupštine bio je član uprave ili nadzornog odbora izdavatelja - Dropdown</t>
  </si>
  <si>
    <t>9.7. Dostavljeni su protuprijedlozi (prije ili na glavnoj skupštini) na predložene odluke iz saziva na glavnu skupštinu - Dropdown</t>
  </si>
  <si>
    <t>Protuprijedlozi</t>
  </si>
  <si>
    <t>Status protuprijedloga</t>
  </si>
  <si>
    <t>9.7.1. Status protuprijedloga - Dropdown</t>
  </si>
  <si>
    <t>7.18.1 Ukupna količina dionica koje su dodijeljene višem rukovodstvu tijekom godine</t>
  </si>
  <si>
    <t>Bez škole</t>
  </si>
  <si>
    <t>Osnovna škola</t>
  </si>
  <si>
    <t>Srednja škola - gimnazija</t>
  </si>
  <si>
    <t>Srednja umjetnička škola</t>
  </si>
  <si>
    <t>Srednja strukovna škola</t>
  </si>
  <si>
    <t>Ostale srednje škole (škola za KV i VKV radnike i sl.)</t>
  </si>
  <si>
    <t>Stručni studij/stručni dodiplomski studij (3 godine)</t>
  </si>
  <si>
    <t>Specijalistički diplomski stručni studij/stručni dodiplomski studij (4 godine)</t>
  </si>
  <si>
    <t>Preddiplomski sveučilišni studij</t>
  </si>
  <si>
    <t>Preddiplomski i diplomski sveučilišni studij ili integrirani preddiplomski i diplomski sveučilišni studij/sveučilišni dodiplomski studij</t>
  </si>
  <si>
    <t>Poslijediplomski specijalistički studij/poslijediplomski stručni studij koji se izvodi na sveučilištu</t>
  </si>
  <si>
    <t>Sveučilišni poslijediplomski znanstveni studij te sveučilišni poslijediplomski umjetnički studij - magistar znanosti</t>
  </si>
  <si>
    <t>Doktorat znanosti (poslijediplomski sveučilišni studij/sveučilišni poslijediplomski znanstveni studij te obrana doktorske disertacije izvan doktorskog studija)</t>
  </si>
  <si>
    <t>P1116098</t>
  </si>
  <si>
    <t>2.3. Stručna sprema člana uprave - Dropdown</t>
  </si>
  <si>
    <t>P1116099</t>
  </si>
  <si>
    <t>3.3. Stručna sprema člana 
nadzornog odbora - Dropdown</t>
  </si>
  <si>
    <t>* Godina se unosi bez točke (npr. 2019)</t>
  </si>
  <si>
    <t>P1116045</t>
  </si>
  <si>
    <t>Tip podatka: Predefinirani skup vrijednosti</t>
  </si>
  <si>
    <r>
      <t xml:space="preserve">Tip podatka: Brojčani bez decimala
Dozvoljava se unos nule(0): Ne
Dozvoljava se unos pozitivnog broja: Da
Dozvoljava se unos negativnog broja: Ne
</t>
    </r>
    <r>
      <rPr>
        <i/>
        <sz val="9"/>
        <color theme="1"/>
        <rFont val="Arial"/>
        <family val="2"/>
        <charset val="238"/>
      </rPr>
      <t>Uputa: Na ovo pitanje se obvezno odgovara. Upisana vrijednost treba biti veća od "0", te veća ili jednaka odgovoru na pitanje 1.2.1., odnosno manja, veća ili jednaka odgovoru na pitanje 1.2.2.</t>
    </r>
  </si>
  <si>
    <r>
      <t xml:space="preserve">Tip podatka: Brojčani bez decimala
Dozvoljava se unos nule(0): Ne
Dozvoljava se unos pozitivnog broja: Da
Dozvoljava se unos negativnog broja: Ne
</t>
    </r>
    <r>
      <rPr>
        <i/>
        <sz val="9"/>
        <color theme="1"/>
        <rFont val="Arial"/>
        <family val="2"/>
        <charset val="238"/>
      </rPr>
      <t>Uputa: Na ovo pitanje se obvezno odgovara. Odgovor na ovo pitanje treba biti manji ili jednak odgovoru na pitanje 1.2.</t>
    </r>
  </si>
  <si>
    <t>Tip podatka: Brojčani sa 2 decimale 
Dozvoljava se unos nule(0): Da
Dozvoljava se unos pozitivnog broja: Da
Dozvoljava se unos negativnog broja: Ne</t>
  </si>
  <si>
    <r>
      <t xml:space="preserve">Tip podatka: Brojčani sa 2 decimale
Dozvoljava se unos nule(0): Ne
Dozvoljava se unos pozitivnog broja: Da
Dozvoljava se unos negativnog broja: Ne
</t>
    </r>
    <r>
      <rPr>
        <i/>
        <sz val="9"/>
        <color theme="1"/>
        <rFont val="Arial"/>
        <family val="2"/>
        <charset val="238"/>
      </rPr>
      <t>Uputa: Upisati prosječnu godišnju bruto plaću žena. Na ovo pitanje se odgovara ako je odgovor na pitanje 1.2.1. veći od "0". Ako je odgovor na pitanje 1.2.1. "0", ne odgovara se na ovo pitanje.</t>
    </r>
  </si>
  <si>
    <r>
      <t xml:space="preserve">Tip podatka: Predefinirani skup vrijednosti
</t>
    </r>
    <r>
      <rPr>
        <i/>
        <sz val="9"/>
        <color theme="1"/>
        <rFont val="Arial"/>
        <family val="2"/>
        <charset val="238"/>
      </rPr>
      <t>Uputa: Na ovo pitanje se obvezno odgovara. Ako je odgovor na ovo pitanje "DA", odgovor na sljedeće pitanje (1.7.1.) mora biti veći od "0", a na pitanje 1.7.2. se odgovara "DA" ili "NE". Ako je odgovor na ovo pitanje "NE",  ne odgovara se na pitanja 1.7.1. i 1.7.2.</t>
    </r>
  </si>
  <si>
    <t>Tip podatka: brojčani sa 2 decimale 
Dozvoljava se unos nule(0): Ne
Dozvoljava se unos pozitivnog broja: Da
Dozvoljava se unos negativnog broja: Ne</t>
  </si>
  <si>
    <r>
      <t xml:space="preserve">Tip podatka: Predefinirani skup vrijednosti
</t>
    </r>
    <r>
      <rPr>
        <i/>
        <sz val="9"/>
        <color theme="1"/>
        <rFont val="Arial"/>
        <family val="2"/>
        <charset val="238"/>
      </rPr>
      <t xml:space="preserve">Uputa: Na ovo pitanje se obvezno odgovara. Ako je odgovor na ovo pitanje "DA", odgovara se na pitanje 1.8.1. Ako je odgovor na ovo pitanje "NE", na pitanje 1.8.1. se ne odgovara. </t>
    </r>
  </si>
  <si>
    <r>
      <t xml:space="preserve">Tip podatka: Brojčani sa 2 decimale 
Dozvoljava se unos nule(0): Ne
Dozvoljava se unos pozitivnog broja: Ne
Dozvoljava se unos negativnog broja: Da
</t>
    </r>
    <r>
      <rPr>
        <i/>
        <sz val="9"/>
        <color theme="1"/>
        <rFont val="Arial"/>
        <family val="2"/>
        <charset val="238"/>
      </rPr>
      <t>Uputa: Smanjenje temeljnog kapitala se unosi s negativnim predznakom.</t>
    </r>
  </si>
  <si>
    <r>
      <t xml:space="preserve">Tip podatka: Predefinirani skup vrijednosti
</t>
    </r>
    <r>
      <rPr>
        <i/>
        <sz val="9"/>
        <color theme="1"/>
        <rFont val="Arial"/>
        <family val="2"/>
        <charset val="238"/>
      </rPr>
      <t xml:space="preserve">Uputa: Na ovo pitanje se obvezno odgovara. Ako je odgovor na ovo pitanje "DA"  odgovara se na pitanja 1.10. i 1.11., a na pitanja 1.10.1. i 1.11.1. se odgovara prema uputama u nastavku. Ako je odgovor na ovo pitanje "NE", ne odgovara se na pitanja 1.10., 1.10.1., 1.11. i 1.11.1. </t>
    </r>
  </si>
  <si>
    <t>Tip podatka: Predefinirani skup vrijednosti
Uputa: Ako je odgovor na ovo pitanje "DA" odgovor na pitanje 1.10.1. mora biti veći od "0". Ako je odgovor na ovo pitanje "NE", ne odgovara se na pitanje 1.10.1.</t>
  </si>
  <si>
    <t xml:space="preserve">Tip podatka: Brojčani bez decimala
Dozvoljava se unos nule(0): Ne
Dozvoljava se unos pozitivnog broja: Da
Dozvoljava se unos negativnog broja: Ne </t>
  </si>
  <si>
    <r>
      <t xml:space="preserve">Tip podatka: Predefinirani skup vrijednosti
</t>
    </r>
    <r>
      <rPr>
        <i/>
        <sz val="9"/>
        <color theme="1"/>
        <rFont val="Arial"/>
        <family val="2"/>
        <charset val="238"/>
      </rPr>
      <t>Uputa: Ako je odgovor na ovo pitanje "DA", odgovor na pitanje 1.11.1. mora biti veći od "0". Ako je odgovor na ovo pitanje "NE", ne odgovara se na pitanje 1.11.1.</t>
    </r>
  </si>
  <si>
    <t>Tip podatka: Brojčani bez decimala
Dozvoljava se unos nule(0): Ne
Dozvoljava se unos pozitivnog broja: Da
Dozvoljava se unos negativnog broja: Ne</t>
  </si>
  <si>
    <r>
      <t xml:space="preserve">Tip podatka: Predefinirani skup vrijednosti: Da_Ne
</t>
    </r>
    <r>
      <rPr>
        <i/>
        <sz val="9"/>
        <color theme="1"/>
        <rFont val="Arial"/>
        <family val="2"/>
        <charset val="238"/>
      </rPr>
      <t>Uputa: Na ovo pitanje se obvezno odgovara. Ako je odgovor na ovo pitanje "DA", odgovor na sljedeće pitanje (1.12.1.) mora biti veći od "0". Ako je odgovor na ovo pitanje "NE", na sljedeće pitanje (1.12.1.) se ne odgovara.</t>
    </r>
  </si>
  <si>
    <t>Tip podatka: Brojčani bez decimala
Dozvoljava se unos nule(0): Da
Dozvoljava se unos pozitivnog broja: Da
Dozvoljava se unos negativnog broja: Ne</t>
  </si>
  <si>
    <r>
      <t xml:space="preserve">Tip podatka: Brojčani bez decimala
Dozvoljava se unos nule(0): Ne
Dozvoljava se unos pozitivnog broja: Da
Dozvoljava se unos negativnog broja: Ne
</t>
    </r>
    <r>
      <rPr>
        <i/>
        <sz val="9"/>
        <color theme="1"/>
        <rFont val="Arial"/>
        <family val="2"/>
        <charset val="238"/>
      </rPr>
      <t>Uputa: Na ovo pitanje se obvezno odgovara. Upisana vrijednost mora biti veća od "0" te manja, veća ili jednaka odgovoru na pitanje 1.2.</t>
    </r>
  </si>
  <si>
    <r>
      <t xml:space="preserve">Tip podatka: Brojčani bez decimala
Dozvoljava se unos nule(0): Da
Dozvoljava se unos pozitivnog broja: Da
Dozvoljava se unos negativnog broja: Ne
</t>
    </r>
    <r>
      <rPr>
        <i/>
        <sz val="9"/>
        <color theme="1"/>
        <rFont val="Arial"/>
        <family val="2"/>
        <charset val="238"/>
      </rPr>
      <t xml:space="preserve">Uputa: Na ovo pitanje se obvezno odgovara te odgovor treba biti manji ili jednak odgovoru na pitanja 1.4., 1.2. i 1.2.1. </t>
    </r>
  </si>
  <si>
    <t>Uputa: Na ovo pitanje se obvezno odgovara. Upisati članove uprave s mandatom neovisno o upisu u sudski registar</t>
  </si>
  <si>
    <t>Uputa: Na ovo pitanje se obvezno odgovara. 
Upisuje se OIB člana uprave</t>
  </si>
  <si>
    <r>
      <t xml:space="preserve">Tip podatka: Predefinirani skup vrijednosti
</t>
    </r>
    <r>
      <rPr>
        <i/>
        <sz val="9"/>
        <color theme="1"/>
        <rFont val="Arial"/>
        <family val="2"/>
        <charset val="238"/>
      </rPr>
      <t xml:space="preserve">Uputa: Na ovo pitanje se obvezno odgovara. </t>
    </r>
  </si>
  <si>
    <r>
      <t xml:space="preserve">Tip podatka: Brojčani bez decimala
Dozvoljava se unos nule(0): Da
Dozvoljava se unos pozitivnog broja: Da
Dozvoljava se unos negativnog broja: Ne
</t>
    </r>
    <r>
      <rPr>
        <i/>
        <sz val="9"/>
        <color theme="1"/>
        <rFont val="Arial"/>
        <family val="2"/>
        <charset val="238"/>
      </rPr>
      <t xml:space="preserve">Uputa: Na ovo pitanje se obvezno odgovara. </t>
    </r>
  </si>
  <si>
    <r>
      <t xml:space="preserve">Tip podatka: Brojčani bez decimala
Dozvoljava se unos nule(0): Da
Dozvoljava se unos pozitivnog broja: Da
Dozvoljava se unos negativnog broja: Ne
</t>
    </r>
    <r>
      <rPr>
        <i/>
        <sz val="9"/>
        <color theme="1"/>
        <rFont val="Arial"/>
        <family val="2"/>
        <charset val="238"/>
      </rPr>
      <t>Uputa: Na ovo pitanje se obvezno odgovara. Ako je članstvo u upravi manje od 12 mjeseci potrebno je upisati nulu.</t>
    </r>
  </si>
  <si>
    <r>
      <t xml:space="preserve">Tip podatka: Predefinirani skup vrijednosti.
</t>
    </r>
    <r>
      <rPr>
        <i/>
        <sz val="9"/>
        <color theme="1"/>
        <rFont val="Arial"/>
        <family val="2"/>
        <charset val="238"/>
      </rPr>
      <t xml:space="preserve">Uputa: Na ovo pitanje se obvezno odgovara. </t>
    </r>
  </si>
  <si>
    <r>
      <t xml:space="preserve">Tip podatka: Predefinirani skup vrijednosti
</t>
    </r>
    <r>
      <rPr>
        <i/>
        <sz val="9"/>
        <color theme="1"/>
        <rFont val="Arial"/>
        <family val="2"/>
        <charset val="238"/>
      </rPr>
      <t xml:space="preserve">Uputa: Ako je odgovor na ovo pitanje "DA", odgovara se na pitanja 2.15., 2.15.1. i 2.15.2. te odgovor na pitanje 2.15. mora biti veći od "0". Ako je odgovor na ovo pitanje "NE", ne odgovara se na pitanja 2.15., 2.15.1. i 2.15.2. </t>
    </r>
  </si>
  <si>
    <r>
      <t xml:space="preserve">Tip podatka: Brojčani bez decimala
Dozvoljava se unos nule(0): Da
Dozvoljava se unos pozitivnog broja: Da
Dozvoljava se unos negativnog broja: Ne
</t>
    </r>
    <r>
      <rPr>
        <i/>
        <sz val="9"/>
        <color theme="1"/>
        <rFont val="Arial"/>
        <family val="2"/>
        <charset val="238"/>
      </rPr>
      <t>Uputa: Ovaj broj treba biti manji ili jednak odgovoru na pitanje 2.15.</t>
    </r>
  </si>
  <si>
    <r>
      <t xml:space="preserve">Tip podatka: Predefinirani skup vrijednosti
</t>
    </r>
    <r>
      <rPr>
        <i/>
        <sz val="9"/>
        <color theme="1"/>
        <rFont val="Arial"/>
        <family val="2"/>
        <charset val="238"/>
      </rPr>
      <t xml:space="preserve">Uputa: Ako je odgovor na ovo pitanje "DA", odgovara se na pitanja 2.17., 2.17.1. i 2.17.2. te odgovor na sljedeće pitanje (2.17.) mora biti veći od "0". Ako je odgovor na ovo pitanje "NE", ne odgovara se na pitanja 2.17., 2.17.1. i 2.17.2. </t>
    </r>
  </si>
  <si>
    <r>
      <t xml:space="preserve">Tip podatka: Brojčani bez decimala
Dozvoljava se unos nule(0): Da
Dozvoljava se unos pozitivnog broja: Da
Dozvoljava se unos negativnog broja: Ne
</t>
    </r>
    <r>
      <rPr>
        <i/>
        <sz val="9"/>
        <color theme="1"/>
        <rFont val="Arial"/>
        <family val="2"/>
        <charset val="238"/>
      </rPr>
      <t>Uputa: Ovaj broj treba biti manji ili jednak odgovoru 2.17.</t>
    </r>
  </si>
  <si>
    <t>Uputa: Na ovo pitanje se obvezno odgovara. 
Upisati članove nadzornog odbora s mandatom neovisno o upisu u sudski registar.</t>
  </si>
  <si>
    <t>Uputa: Na ovo pitanje se obvezno odgovara. Upisuje se OIB člana nadzornog odbora</t>
  </si>
  <si>
    <t xml:space="preserve">Tip podatka: Predefinirani skup vrijednosti
Uputa: Na ovo pitanje se obvezno odgovara. 
</t>
  </si>
  <si>
    <r>
      <t xml:space="preserve">Tip podatka: Predefinirani skup vrijednosti
</t>
    </r>
    <r>
      <rPr>
        <i/>
        <sz val="9"/>
        <color rgb="FF000000"/>
        <rFont val="Arial"/>
        <family val="2"/>
        <charset val="238"/>
      </rPr>
      <t xml:space="preserve">Uputa: Na ovo pitanje se obvezno odgovara. </t>
    </r>
    <r>
      <rPr>
        <sz val="9"/>
        <color rgb="FF000000"/>
        <rFont val="Arial"/>
        <family val="2"/>
        <charset val="238"/>
      </rPr>
      <t xml:space="preserve">
</t>
    </r>
  </si>
  <si>
    <r>
      <t xml:space="preserve">Tip podatka: Predefinirani skup vrijednosti
</t>
    </r>
    <r>
      <rPr>
        <i/>
        <sz val="9"/>
        <color theme="1"/>
        <rFont val="Arial"/>
        <family val="2"/>
        <charset val="238"/>
      </rPr>
      <t xml:space="preserve">Uputa: Na ovo pitanje se obvezno odgovara. </t>
    </r>
    <r>
      <rPr>
        <sz val="9"/>
        <color theme="1"/>
        <rFont val="Arial"/>
        <family val="2"/>
        <charset val="238"/>
      </rPr>
      <t xml:space="preserve">
</t>
    </r>
  </si>
  <si>
    <r>
      <t xml:space="preserve">Tip podatka: Brojčani bez decimala
Dozvoljava se unos nule(0): Da
Dozvoljava se unos pozitivnog broja: Da
Dozvoljava se unos negativnog broja: Ne
</t>
    </r>
    <r>
      <rPr>
        <i/>
        <sz val="9"/>
        <color theme="1"/>
        <rFont val="Arial"/>
        <family val="2"/>
        <charset val="238"/>
      </rPr>
      <t>Uputa: Na ovo pitanje se obvezno odgovara. Ako je članstvo u nadzornom odboru manje od 12 mjeseci potrebno je upisati nulu.</t>
    </r>
  </si>
  <si>
    <r>
      <t xml:space="preserve">Tip podatka: Predefinirani skup vrijednosti
</t>
    </r>
    <r>
      <rPr>
        <i/>
        <sz val="9"/>
        <color theme="1"/>
        <rFont val="Arial"/>
        <family val="2"/>
        <charset val="238"/>
      </rPr>
      <t>Uputa: Upisuje se vrsta povezanosti s drugim članovima uprave.</t>
    </r>
  </si>
  <si>
    <r>
      <t xml:space="preserve">Tip podatka: Predefinirani skup vrijednosti
</t>
    </r>
    <r>
      <rPr>
        <i/>
        <sz val="9"/>
        <color theme="1"/>
        <rFont val="Arial"/>
        <family val="2"/>
        <charset val="238"/>
      </rPr>
      <t>Uputa: Na ovo pitanje se obvezno odgovara. Ako je odgovor na ovo pitanje "DA", odgovor na pitanje 3.18. mora biti veći od "0". Ako je odgovor na ovo pitanje "NE", ne odgovara se na pitanja 3.18., 3.18.1. i 3.18.2.</t>
    </r>
  </si>
  <si>
    <r>
      <t xml:space="preserve">Tip podatka: Brojčani bez decimala
Dozvoljava se unos nule(0): Da
Dozvoljava se unos pozitivnog broja: Da
Dozvoljava se unos negativnog broja: Ne
</t>
    </r>
    <r>
      <rPr>
        <i/>
        <sz val="9"/>
        <color theme="1"/>
        <rFont val="Arial"/>
        <family val="2"/>
        <charset val="238"/>
      </rPr>
      <t xml:space="preserve">Uputa: Ovaj broj treba biti manji ili jednak odgovoru na pitanje 3.18. </t>
    </r>
  </si>
  <si>
    <r>
      <t>Tip podatka: Brojčani bez decimala
Dozvoljava se unos nule(0): Da
Dozvoljava se unos pozitivnog broja: Da
Dozvoljava se unos negativnog broja: Ne</t>
    </r>
    <r>
      <rPr>
        <i/>
        <sz val="9"/>
        <color theme="1"/>
        <rFont val="Arial"/>
        <family val="2"/>
        <charset val="238"/>
      </rPr>
      <t xml:space="preserve">
Uputa: Ovaj broj treba biti manji ili jednak odgovoru na pitanje 3.18. </t>
    </r>
  </si>
  <si>
    <r>
      <t xml:space="preserve">Tip podatka: Predefinirani skup vrijednosti
</t>
    </r>
    <r>
      <rPr>
        <i/>
        <sz val="9"/>
        <color theme="1"/>
        <rFont val="Arial"/>
        <family val="2"/>
        <charset val="238"/>
      </rPr>
      <t>Uputa: Na ovo pitanje se obvezno odgovara. Ako je odgovor na ovo pitanje "DA", odgovor na pitanje 3.20. mora biti veći od "0". Ako je odgovor na ovo pitanje "NE", ne odgovara se na pitanja 3.20., 3.20.1. i 3.20.2.</t>
    </r>
  </si>
  <si>
    <r>
      <t xml:space="preserve">Tip podatka: Brojčani bez decimala
Dozvoljava se unos nule(0): Da
Dozvoljava se unos pozitivnog broja: Da
Dozvoljava se unos negativnog broja: Ne
</t>
    </r>
    <r>
      <rPr>
        <i/>
        <sz val="9"/>
        <color theme="1"/>
        <rFont val="Arial"/>
        <family val="2"/>
        <charset val="238"/>
      </rPr>
      <t>Uputa: Ovaj broj treba biti manji ili jednak odgovoru na pitanje 3.20.</t>
    </r>
  </si>
  <si>
    <r>
      <t xml:space="preserve">Tip podatka: Predefinirani skup vrijednosti
</t>
    </r>
    <r>
      <rPr>
        <i/>
        <sz val="9"/>
        <rFont val="Arial"/>
        <family val="2"/>
        <charset val="238"/>
      </rPr>
      <t>Uputa: Na ovo pitanje se obvezno odgovara. Ako je odgovor na pitanje 1.4. (Osnovni podaci) veće ili jednako 2, izdavatelj mora imati raspored održavanja sjednica uprave.</t>
    </r>
  </si>
  <si>
    <r>
      <t xml:space="preserve">Tip podatka: Brojčani bez decimala
Dozvoljava se unos nule(0): Da
Dozvoljava se unos pozitivnog broja: Da
Dozvoljava se unos negativnog broja: Ne
</t>
    </r>
    <r>
      <rPr>
        <i/>
        <sz val="9"/>
        <rFont val="Arial"/>
        <family val="2"/>
        <charset val="238"/>
      </rPr>
      <t>Uputa: Ovaj broj treba biti manji ili jednak odgovoru na pitanje 5.2.</t>
    </r>
  </si>
  <si>
    <r>
      <t xml:space="preserve">Tip podatka: Predefinirani skup vrijednosti
</t>
    </r>
    <r>
      <rPr>
        <i/>
        <sz val="9"/>
        <color theme="1"/>
        <rFont val="Arial"/>
        <family val="2"/>
        <charset val="238"/>
      </rPr>
      <t>Uputa: Na ovo pitanje se obvezno odgovara. Ako je odgovor na ovo pitanje "DA" odgovara se na pitanje 5.3.1. Ako je odgovor na ovo pitanje "NE", na sljedeće pitanje (5.3.1.) se ne odgovara.</t>
    </r>
  </si>
  <si>
    <r>
      <t xml:space="preserve">Tip podatka: Brojčani bez decimala
Dozvoljava se unos nule(0): Da
Dozvoljava se unos pozitivnog broja: Da
Dozvoljava se unos negativnog broja: Ne
</t>
    </r>
    <r>
      <rPr>
        <i/>
        <sz val="9"/>
        <rFont val="Arial"/>
        <family val="2"/>
        <charset val="238"/>
      </rPr>
      <t>Uputa: Ovaj broj treba biti manji ili jednak odgovoru na pitanje 5.5.</t>
    </r>
  </si>
  <si>
    <r>
      <t xml:space="preserve">Tip podatka: Predefinirani skup vrijednosti
</t>
    </r>
    <r>
      <rPr>
        <i/>
        <sz val="9"/>
        <color theme="1"/>
        <rFont val="Arial"/>
        <family val="2"/>
        <charset val="238"/>
      </rPr>
      <t xml:space="preserve">Uputa: Na ovo pitanje se obvezno odgovara. Ako je odgovor na ovo pitanje "DA" na sljedeće pitanje (5.6.1.) se odgovara "DA" ili "NE". Ako je odgovor na ovo pitanje "NE", ne odgovara se na pitanje 5.6.1. </t>
    </r>
  </si>
  <si>
    <r>
      <t xml:space="preserve">Tip podatka: Predefinirani skup vrijednosti
</t>
    </r>
    <r>
      <rPr>
        <i/>
        <sz val="9"/>
        <color theme="1"/>
        <rFont val="Arial"/>
        <family val="2"/>
        <charset val="238"/>
      </rPr>
      <t>Uputa: Ako je odgovor na pitanje 1.1. "DA" na ovo pitanje se odgovara "DA" ili "NE". Ako je odgovor na pitanje 1.1. "NE" , ne odgovara se ovo pitanje.</t>
    </r>
  </si>
  <si>
    <r>
      <t xml:space="preserve">Tip podatka: Predefinirani skup vrijednosti
</t>
    </r>
    <r>
      <rPr>
        <i/>
        <sz val="9"/>
        <color theme="1"/>
        <rFont val="Arial"/>
        <family val="2"/>
        <charset val="238"/>
      </rPr>
      <t>Uputa: Unosi se informacija o načinu podjele dobiti. Ako je ostvaren gubitak ili je društvo zadržalo dobit ne odgovara se na ovo pitanje.</t>
    </r>
  </si>
  <si>
    <r>
      <t xml:space="preserve">Tip podatka: Predefinirani skup vrijednosti
</t>
    </r>
    <r>
      <rPr>
        <i/>
        <sz val="9"/>
        <color theme="1"/>
        <rFont val="Arial"/>
        <family val="2"/>
        <charset val="238"/>
      </rPr>
      <t xml:space="preserve">Uputa: Ako je odgovor na ovo pitanje "DA", odgovara se na sljedeće pitanje 14.3. i odgovor mora biti veći od "0". Ako je odgovor na ovo pitanje "NE" , ne odgovara se na sljedeće pitanje (14.3.) </t>
    </r>
  </si>
  <si>
    <r>
      <t>Tip podatka: Brojčani sa 2 decimale 
Dozvoljava se unos nule(0): Ne
Dozvoljava se unos pozitivnog broja: Da
Dozvoljava se unos negativnog broja: Ne</t>
    </r>
    <r>
      <rPr>
        <i/>
        <sz val="9"/>
        <color rgb="FFFF0000"/>
        <rFont val="Arial"/>
        <family val="2"/>
        <charset val="238"/>
      </rPr>
      <t/>
    </r>
  </si>
  <si>
    <r>
      <t xml:space="preserve">Tip podatka: Predefinirani skup vrijednosti
</t>
    </r>
    <r>
      <rPr>
        <i/>
        <sz val="9"/>
        <color theme="1"/>
        <rFont val="Arial"/>
        <family val="2"/>
        <charset val="238"/>
      </rPr>
      <t>Uputa: Na ovo pitanje se obvezno odgovara.</t>
    </r>
    <r>
      <rPr>
        <sz val="9"/>
        <color theme="1"/>
        <rFont val="Arial"/>
        <family val="2"/>
        <charset val="238"/>
      </rPr>
      <t xml:space="preserve"> </t>
    </r>
  </si>
  <si>
    <r>
      <t>Tip podatka: Predefinirani skup vrijednosti</t>
    </r>
    <r>
      <rPr>
        <i/>
        <sz val="9"/>
        <color rgb="FFFF0000"/>
        <rFont val="Arial"/>
        <family val="2"/>
        <charset val="238"/>
      </rPr>
      <t/>
    </r>
  </si>
  <si>
    <r>
      <t xml:space="preserve">Tip podatka: Brojčani sa 2 decimale 
Dozvoljava se unos nule(0): Ne
Dozvoljava se unos pozitivnog broja: Da
Dozvoljava se unos negativnog broja: Ne
</t>
    </r>
    <r>
      <rPr>
        <i/>
        <sz val="9"/>
        <color theme="1"/>
        <rFont val="Arial"/>
        <family val="2"/>
        <charset val="238"/>
      </rPr>
      <t xml:space="preserve">Uputa: Upisati bruto novčani iznos naknada članovima uprave i nadzornog odbora izdavatelja ostvarenih tijekom godine sukladno  MRS 24 Objavljivanje povezanih osoba, točka 16.  </t>
    </r>
  </si>
  <si>
    <r>
      <t xml:space="preserve">Tip podatka: Brojčani sa 2 decimale 
Dozvoljava se unos nule(0): Ne
Dozvoljava se unos pozitivnog broja: Da
Dozvoljava se unos negativnog broja: Ne
</t>
    </r>
    <r>
      <rPr>
        <i/>
        <sz val="9"/>
        <color theme="1"/>
        <rFont val="Arial"/>
        <family val="2"/>
        <charset val="238"/>
      </rPr>
      <t xml:space="preserve">Uputa: Upisati bruto novčani iznos naknada članovima višeg rukovodstva izdavatelja ostvarenih tijekom godine sukladno MRS 24 Objavljivanje povezanih osoba, točka 16. </t>
    </r>
  </si>
  <si>
    <r>
      <t xml:space="preserve">Tip podatka: Brojčani sa 2 decimale
Dozvoljava se unos nule(0): Ne
Dozvoljava se unos pozitivnog broja: Da
Dozvoljava se unos negativnog broja: Ne
</t>
    </r>
    <r>
      <rPr>
        <i/>
        <sz val="9"/>
        <color theme="1"/>
        <rFont val="Arial"/>
        <family val="2"/>
        <charset val="238"/>
      </rPr>
      <t>Uputa: Potrebno je upisati sumu svih transakcija ostvarenih tijekom godine s povezanim osobama unutar grupe kojoj izdavatelj pripada ili joj je na vrhu, a koje se odnose na sumu prihoda i rashoda ostvarenih tijekom godine s povezanim stranama prikazanih u revidiranom financijskom izvještaju</t>
    </r>
  </si>
  <si>
    <r>
      <t xml:space="preserve">Tip podatka: Brojčani bez decimala
Dozvoljava se unos nule(0): Ne
Dozvoljava se unos pozitivnog broja: Da
Dozvoljava se unos negativnog broja: Ne 
</t>
    </r>
    <r>
      <rPr>
        <i/>
        <sz val="9"/>
        <color theme="1"/>
        <rFont val="Arial"/>
        <family val="2"/>
        <charset val="238"/>
      </rPr>
      <t>Uputa: Odgovor na ovo pitanje mora biti jednak zbroju odgovora na pitanja 13.6.2, 13.6.3 i 13.6.4.</t>
    </r>
  </si>
  <si>
    <r>
      <t xml:space="preserve">Tip podatka: Brojčani bez decimala
Dozvoljava se unos nule(0): Da
Dozvoljava se unos pozitivnog broja: Da
Dozvoljava se unos negativnog broja: Ne 
</t>
    </r>
    <r>
      <rPr>
        <i/>
        <sz val="9"/>
        <color theme="1"/>
        <rFont val="Arial"/>
        <family val="2"/>
        <charset val="238"/>
      </rPr>
      <t>Uputa: Odgovor na ovo pitanje mora biti manji ili jednak odgovoru na pitanje 13.6.1.</t>
    </r>
  </si>
  <si>
    <r>
      <t xml:space="preserve">Tip podatka: Predefinirani skup vrijednosti
</t>
    </r>
    <r>
      <rPr>
        <i/>
        <sz val="9"/>
        <color theme="1"/>
        <rFont val="Arial"/>
        <family val="2"/>
        <charset val="238"/>
      </rPr>
      <t xml:space="preserve">Uputa: Ako je odgovor na pitanje 13.6. "DA", na ovo pitanje se odgovara "DA" ili "NE". </t>
    </r>
  </si>
  <si>
    <t>13.2.1. Bruto novčani iznos poslova (transakcija s povezanim osobama) koje je izdavatelj ostvario s članovima uprave i nadzornog odbora izdavatelja tijekom godine, u kunama</t>
  </si>
  <si>
    <t>13.3.1. Bruto novčani iznos poslova (transakcija s povezanim osobama) koje je izdavatelj ostvario s višim rukovodstvom izdavatelja tijekom godine, u kunama</t>
  </si>
  <si>
    <t>13.4.1. Bruto novčani iznos poslova (transakcija s povezanim osobama) koje je izdavatelj ostvario unutar grupe kojoj pripada ili joj je na vrhu tijekom godine, u kunama</t>
  </si>
  <si>
    <r>
      <t xml:space="preserve">Tip podatka: Predefinirani skup vrijednosti
</t>
    </r>
    <r>
      <rPr>
        <i/>
        <sz val="9"/>
        <color theme="1"/>
        <rFont val="Arial"/>
        <family val="2"/>
        <charset val="238"/>
      </rPr>
      <t>Uputa: Na ovo pitanje se obvezno odgovara.</t>
    </r>
  </si>
  <si>
    <r>
      <t xml:space="preserve">Tip podatka: Brojčani bez decimala
Dozvoljava se unos nule(0): Da
Dozvoljava se unos pozitivnog broja: Da
Dozvoljava se unos negativnog broja: Ne
</t>
    </r>
    <r>
      <rPr>
        <i/>
        <sz val="9"/>
        <color rgb="FF000000"/>
        <rFont val="Arial"/>
        <family val="2"/>
        <charset val="238"/>
      </rPr>
      <t>Uputa: Na ovo pitanje se obvezno odgovara.</t>
    </r>
  </si>
  <si>
    <r>
      <t xml:space="preserve">Tip podatka: Brojčani sa 2 decimale 
Dozvoljava se unos nule(0): Da
Dozvoljava se unos pozitivnog broja: Da
Dozvoljava se unos negativnog broja: Ne
</t>
    </r>
    <r>
      <rPr>
        <i/>
        <sz val="9"/>
        <color rgb="FF000000"/>
        <rFont val="Arial"/>
        <family val="2"/>
        <charset val="238"/>
      </rPr>
      <t>Uputa: Na ovo pitanje se obvezno odgovara.</t>
    </r>
  </si>
  <si>
    <t>Tip podatka: Brojčani sa 2 decimale 
Dozvoljava se unos nule(0): Ne
Dozvoljava se unos pozitivnog broja: Da
Dozvoljava se unos negativnog broja: Ne</t>
  </si>
  <si>
    <r>
      <t xml:space="preserve">Tip podatka: Predefinirani skup vrijednosti
</t>
    </r>
    <r>
      <rPr>
        <i/>
        <sz val="9"/>
        <color theme="1"/>
        <rFont val="Arial"/>
        <family val="2"/>
        <charset val="238"/>
      </rPr>
      <t>Uputa: Na ovo pitanje se obvezno odgovara. Ako je odgovor na ovo pitanje "DA", odgovara se na  pitanje 11.6.1. Ako je odgovor na ovo pitanje "NE" ne odgovara se na pitanje 11.6.1.</t>
    </r>
  </si>
  <si>
    <t>Tip podatka: Brojčani bez decimala
Dozvoljava se unos nule(0):Ne
Dozvoljava se unos pozitivnog broja: Da
Dozvoljava se unos negativnog broja: Ne</t>
  </si>
  <si>
    <r>
      <t xml:space="preserve">Tip podatka: Brojčani bez decimala
Dozvoljava se unos nule(0): Da
Dozvoljava se unos pozitivnog broja: Da
Dozvoljava se unos negativnog broja: Ne
</t>
    </r>
    <r>
      <rPr>
        <i/>
        <sz val="9"/>
        <color theme="1"/>
        <rFont val="Arial"/>
        <family val="2"/>
        <charset val="238"/>
      </rPr>
      <t>Uputa: Ako je odgovor na pitanje 4.1. (Izdavatelj ima osnovan revizijski odbor) "DA", odgovara se na ovo pitanje. Ako je odgovor na pitanje 4.1. (Izdavatelj ima osnovan revizijski odbor) "NE", ne odgovara se na ovo pitanje.</t>
    </r>
  </si>
  <si>
    <t>Tip podatka: Brojčani sa 2 decimale
Dozvoljava se unos nule(0): Da
Dozvoljava se unos pozitivnog broja: Da
Dozvoljava se unos negativnog broja: Da</t>
  </si>
  <si>
    <t>Tip podatka: Brojčani sa 2 decimale 
Dozvoljava se unos nule(0): Da
Dozvoljava se unos pozitivnog broja: Da
Dozvoljava se unos negativnog broja: Da</t>
  </si>
  <si>
    <t>Uputa: Datum se unosi u formatu YYYY-MM-DD</t>
  </si>
  <si>
    <r>
      <t xml:space="preserve">Tip podatka: Predefinirani skup vrijednosti
</t>
    </r>
    <r>
      <rPr>
        <i/>
        <sz val="9"/>
        <color theme="1"/>
        <rFont val="Arial"/>
        <family val="2"/>
        <charset val="238"/>
      </rPr>
      <t>Uputa: Na ovo pitanje se obvezno odgovara. Ako je odgovor na ovo pitanje "DA", ne odgovara se na sljedeće pitanje (9.2.1). Ako je odgovor na ovo pitanje "NE", na sljedeće pitanje (9.2.1.) se odgovara "Društvo je u stečaju" ili "Ostalo".</t>
    </r>
  </si>
  <si>
    <t>Uputa: Na ovo pitanje se obvezno odgovara. Datum održavanja glavne skupštine unosi se u formatu YYYY-MM-DD</t>
  </si>
  <si>
    <r>
      <t xml:space="preserve">Tip podatka: Predefinirani skup vrijednosti
</t>
    </r>
    <r>
      <rPr>
        <i/>
        <sz val="9"/>
        <rFont val="Arial"/>
        <family val="2"/>
        <charset val="238"/>
      </rPr>
      <t>Uputa: Na ovo pitanje se obvezno odgovara.</t>
    </r>
  </si>
  <si>
    <r>
      <t xml:space="preserve">Tip podatka: Brojčani sa 2 decimale 
Dozvoljava se unos nule(0): Da
Dozvoljava se unos pozitivnog broja: Da
Dozvoljava se unos negativnog broja: Ne
</t>
    </r>
    <r>
      <rPr>
        <i/>
        <sz val="9"/>
        <color theme="1"/>
        <rFont val="Arial"/>
        <family val="2"/>
        <charset val="238"/>
      </rPr>
      <t>Uputa: Broj mora biti jednak zbroju odgovora na pitanja 9.5.1. i 9.5.2.</t>
    </r>
  </si>
  <si>
    <r>
      <t xml:space="preserve">Tip podatka: Brojčani sa 2 decimale 
Dozvoljava se unos nule(0): Da
Dozvoljava se unos pozitivnog broja: Da
Dozvoljava se unos negativnog broja: Ne
</t>
    </r>
    <r>
      <rPr>
        <i/>
        <sz val="9"/>
        <rFont val="Arial"/>
        <family val="2"/>
        <charset val="238"/>
      </rPr>
      <t>Uputa: Broj mora biti manji ili jednak odgovoru na pitanje 9.5.</t>
    </r>
  </si>
  <si>
    <r>
      <t xml:space="preserve">Tip podatka: Brojčani bez decimala
Dozvoljava se unos nule(0): Da
Dozvoljava se unos pozitivnog broja: Da
Dozvoljava se unos negativnog broja: Ne
</t>
    </r>
    <r>
      <rPr>
        <i/>
        <sz val="9"/>
        <rFont val="Arial"/>
        <family val="2"/>
        <charset val="238"/>
      </rPr>
      <t>Uputa: Na ovo pitanje se obvezno odgovara. Unosi se ukupan broj dioničara koji su sudjelovali na održanoj glavnoj skupštini.</t>
    </r>
  </si>
  <si>
    <r>
      <t xml:space="preserve">Tip podatka: Predefinirani skup vrijednosti
</t>
    </r>
    <r>
      <rPr>
        <i/>
        <sz val="9"/>
        <rFont val="Arial"/>
        <family val="2"/>
        <charset val="238"/>
      </rPr>
      <t>Uputa: Na ovo pitanje se obvezno odgovara. Ako je odgovor na ovo pitanje "DA", odgovara se na pitanja 8.1.1., 8.1.2., 8.1.3. i 8.1.4. Ako je odgovor na ovo pitanje "NE" ne odgovara se na pitanja 8.1.1., 8.1.2., 8.1.3. i 8.1.4.</t>
    </r>
  </si>
  <si>
    <t>Tip podatka: Brojčani bez decimala
Dozvoljava se unos nule(0): Ne 
Dozvoljava se unos pozitivnog broja: Da
Dozvoljava se unos negativnog broja: Ne</t>
  </si>
  <si>
    <r>
      <t xml:space="preserve">Tip podatka: Predefinirani skup vrijednosti 
</t>
    </r>
    <r>
      <rPr>
        <i/>
        <sz val="9"/>
        <color theme="1"/>
        <rFont val="Arial"/>
        <family val="2"/>
        <charset val="238"/>
      </rPr>
      <t xml:space="preserve">Uputa: Ako je odgovor na pitanje 6.18. "DA", na ovo pitanje se odgovara "osobni razlozi" ili "promjena nadzornog odbora" ili "promjena dioničarske strukture" ili "osobni razlozi i promjena NO" ili "osobni razlozi i promjena dioničarske strukture" ili "promjena NO i dioničarske strukture" ili "promjena NO i dioničarske strukture i osobni razlozi" ili "ništa od navedenog". </t>
    </r>
  </si>
  <si>
    <r>
      <t xml:space="preserve">Tip podatka: Predefinirani skup vrijednosti
</t>
    </r>
    <r>
      <rPr>
        <i/>
        <sz val="9"/>
        <color theme="1"/>
        <rFont val="Arial"/>
        <family val="2"/>
        <charset val="238"/>
      </rPr>
      <t xml:space="preserve">Uputa: Ako je odgovor na pitanje 6.28. "DA", na ovo pitanje (6.30.) se može se odgovoriti "gruba povreda dužnosti" ili "nesposobnost za uredno obavljanje poslova društva" ili "izglasavanje nepovjerenja u GS društva" ili "opoziv od strane suda" ili "ostalo". </t>
    </r>
  </si>
  <si>
    <r>
      <t xml:space="preserve">Tip podatka: Predefinirani skup vrijednosti
</t>
    </r>
    <r>
      <rPr>
        <i/>
        <sz val="9"/>
        <color theme="1"/>
        <rFont val="Arial"/>
        <family val="2"/>
        <charset val="238"/>
      </rPr>
      <t>Uputa: Ako je odgovor na ovo pitanje "DA", odgovara se na pitanja 6.32., 6.32.1., 6.32.2. i 6.33. te odgovor na sljedeće pitanje (6.32.) mora biti veći od "0". Ako je odgovor na ovo pitanje "NE", ne odgovara se na pitanja 6.32., 6.32.1., 6.32.2. i 6.33.</t>
    </r>
  </si>
  <si>
    <r>
      <t xml:space="preserve">Tip podatka: Predefinirani skup vrijednosti
</t>
    </r>
    <r>
      <rPr>
        <i/>
        <sz val="9"/>
        <color theme="1"/>
        <rFont val="Arial"/>
        <family val="2"/>
        <charset val="238"/>
      </rPr>
      <t>Uputa: Ako je odgovor na pitanje 6.31. "DA", na ovo pitanje (6.33.) se odgovara "osobni razlozi" ili "promjena dioničarske strukture" ili "osobni razlozi i promjena dioničarske strukture"  ili "ništa od navedenog" ili "ostalo".</t>
    </r>
  </si>
  <si>
    <r>
      <t xml:space="preserve">Tip podatka: Predefinirani skup vrijednosti 
</t>
    </r>
    <r>
      <rPr>
        <i/>
        <sz val="9"/>
        <color theme="1"/>
        <rFont val="Arial"/>
        <family val="2"/>
        <charset val="238"/>
      </rPr>
      <t>Uputa: Na ovo pitanje se obvezno odgovara.</t>
    </r>
  </si>
  <si>
    <t>Tip podatka: Brojčani sa 2 decimale
Dozvoljava se unos nule(0): Ne
Dozvoljava se unos pozitivnog broja: Da
Dozvoljava se unos negativnog broja: Ne</t>
  </si>
  <si>
    <r>
      <t xml:space="preserve">Tip podatka: Predefinirani skup vrijednosti
</t>
    </r>
    <r>
      <rPr>
        <i/>
        <sz val="9"/>
        <color theme="1"/>
        <rFont val="Arial"/>
        <family val="2"/>
        <charset val="238"/>
      </rPr>
      <t>Uputa: Na ovo pitanje se obvezno odgovara. Ako je odgovor na ovo pitanje "DA", odgovara se na pitanja 4.2. do 4.6.1. te odgovor na pitanje 4.2. mora biti veći od "0". Ako je odgovor na ovo pitanje "NE" ne odgovara se na pitanja 4.2. do 4.6.1.</t>
    </r>
  </si>
  <si>
    <r>
      <t xml:space="preserve">Tip podatka: Brojčani bez decimala
Dozvoljava se unos nule(0): Da
Dozvoljava se unos pozitivnog broja: Da
Dozvoljava se unos negativnog broja: Ne
</t>
    </r>
    <r>
      <rPr>
        <i/>
        <sz val="9"/>
        <color theme="1"/>
        <rFont val="Arial"/>
        <family val="2"/>
        <charset val="238"/>
      </rPr>
      <t>Uputa: Odgovor na ovo pitanje treba bit manji ili jednak broju članova nadzornog odbora (pitanje 1.5.) i odgovoru na pitanje 4.2.</t>
    </r>
  </si>
  <si>
    <r>
      <t xml:space="preserve">Tip podatka: Brojčani bez decimala
Dozvoljava se unos nule(0): Da
Dozvoljava se unos pozitivnog broja: Da
Dozvoljava se unos negativnog broja: Ne
</t>
    </r>
    <r>
      <rPr>
        <i/>
        <sz val="9"/>
        <color theme="1"/>
        <rFont val="Arial"/>
        <family val="2"/>
        <charset val="238"/>
      </rPr>
      <t>Uputa: Ovaj broj treba biti manji ili jednak odgovoru na pitanje 4.2.</t>
    </r>
  </si>
  <si>
    <r>
      <t xml:space="preserve">Tip podatka: Predefinirani skup vrijednosti
</t>
    </r>
    <r>
      <rPr>
        <i/>
        <sz val="9"/>
        <color theme="1"/>
        <rFont val="Arial"/>
        <family val="2"/>
        <charset val="238"/>
      </rPr>
      <t xml:space="preserve">Uputa:  Ako je odgovor na ovo pitanje "DA", na pitanje 4.3.1. se odgovara s "Vlastite internet stranice" ili "ZSE" ili "SRPI" ili "Vlastite internet stranice i ZSE" ili " Vlastite internet stranice, ZSE i SRPI" ili "Vlastite internet stranice i SRPI" ili "ZSE i SRPI" ili "Nije javno objavljeno" ili "Ostalo". Ako je odgovor na ovo pitanje "NE", na pitanje 4.3.1. se ne odgovara. </t>
    </r>
  </si>
  <si>
    <r>
      <t xml:space="preserve">Tip podatka: Predefinirani skup vrijednosti
</t>
    </r>
    <r>
      <rPr>
        <i/>
        <sz val="9"/>
        <color theme="1"/>
        <rFont val="Arial"/>
        <family val="2"/>
        <charset val="238"/>
      </rPr>
      <t>Uputa: Ako je odgovor na ovo pitanje "DA", odgovara se na pitanja 4.5. i 4.5.1. te odgovor na pitanje 4.5. mora biti veći od "0". Ako je odgovor na ovo pitanje "NE", ne odgovara se na pitanja 4.5.i 4.5.1.</t>
    </r>
  </si>
  <si>
    <r>
      <t xml:space="preserve">Tip podatka: Brojčani bez decimala
Dozvoljava se unos nule(0): Da
Dozvoljava se unos pozitivnog broja: Da
Dozvoljava se unos negativnog broja: Ne
</t>
    </r>
    <r>
      <rPr>
        <i/>
        <sz val="9"/>
        <color theme="1"/>
        <rFont val="Arial"/>
        <family val="2"/>
        <charset val="238"/>
      </rPr>
      <t>Uputa: Odgovor na ovo pitanje  treba biti manji ili jednak odgovoru na prethodno pitanje (4.5).</t>
    </r>
  </si>
  <si>
    <r>
      <t xml:space="preserve">Tip podatka: Predefinirani skup vrijednosti
</t>
    </r>
    <r>
      <rPr>
        <i/>
        <sz val="9"/>
        <color theme="1"/>
        <rFont val="Arial"/>
        <family val="2"/>
        <charset val="238"/>
      </rPr>
      <t>Uputa: Ako je odgovor na ovo pitanje "NE", ne odgovara se na pitanje 4.6.1. Ako je odgovor na ovo pitanje "DA", na sljedeće pitanje 4.6.1. se odgovara s "DA" ili "NE".</t>
    </r>
  </si>
  <si>
    <r>
      <t xml:space="preserve">Tip podatka: Predefinirani skup vrijednosti
</t>
    </r>
    <r>
      <rPr>
        <i/>
        <sz val="9"/>
        <color theme="1"/>
        <rFont val="Arial"/>
        <family val="2"/>
        <charset val="238"/>
      </rPr>
      <t>Uputa: Na ovo pitanje se obvezno odgovara. Ako je odgovor na ovo pitanje "DA", odgovara se na pitanja 4.8. do 4.12.1. i odgovor na sljedeće pitanje (4.8.) mora biti veći od "0". Ako je odgovor na ovo pitanje "NE" , ne odgovara se na pitanja 4.8. do 4.12.1.</t>
    </r>
  </si>
  <si>
    <r>
      <t xml:space="preserve">Tip podatka: Brojčani bez decimala
Dozvoljava se unos nule(0): Da
Dozvoljava se unos pozitivnog broja: Da
Dozvoljava se unos negativnog broja: Ne
</t>
    </r>
    <r>
      <rPr>
        <i/>
        <sz val="9"/>
        <color theme="1"/>
        <rFont val="Arial"/>
        <family val="2"/>
        <charset val="238"/>
      </rPr>
      <t>Uputa: Ovaj broj treba biti manji ili jednak odgovoru na pitanje 1.5. i odgovoru na pitanje 4.8.</t>
    </r>
  </si>
  <si>
    <r>
      <t xml:space="preserve">Tip podatka: Predefinirani skup vrijednosti
</t>
    </r>
    <r>
      <rPr>
        <i/>
        <sz val="9"/>
        <color theme="1"/>
        <rFont val="Arial"/>
        <family val="2"/>
        <charset val="238"/>
      </rPr>
      <t xml:space="preserve">Uputa: Ako je odgovor na ovo pitanje "DA", na pitanje 4.9.1. se odgovara s "Vlastite internet stranice" ili "ZSE" ili "SRPI" ili "Vlastite internet stranice i ZSE" ili " Vlastite internet stranice, ZSE i SRPI" ili "Vlastite internet stranice i SRPI" ili "ZSE i SRPI" ili "Nije javno objavljeno" ili "Ostalo". Ako je odgovor na ovo pitanje "NE", ne odgovara se na pitanje 4.9.1. </t>
    </r>
  </si>
  <si>
    <r>
      <t xml:space="preserve">Tip podatka: Predefinirani skup vrijednosti
</t>
    </r>
    <r>
      <rPr>
        <i/>
        <sz val="9"/>
        <color theme="1"/>
        <rFont val="Arial"/>
        <family val="2"/>
        <charset val="238"/>
      </rPr>
      <t>Uputa: Ako je odgovor na ovo pitanje "DA", odgovara se na pitanje 4.11. i odgovor mora biti veći od "0". Ako je odgovor na ovo pitanje "NE", ne odgovara se na pitanja 4.11. i 4.11.1.</t>
    </r>
  </si>
  <si>
    <r>
      <t xml:space="preserve">Tip podatka: Brojčani bez decimala
Dozvoljava se unos nule(0): Da
Dozvoljava se unos pozitivnog broja: Da
Dozvoljava se unos negativnog broja: Ne
</t>
    </r>
    <r>
      <rPr>
        <i/>
        <sz val="9"/>
        <color theme="1"/>
        <rFont val="Arial"/>
        <family val="2"/>
        <charset val="238"/>
      </rPr>
      <t>Uputa: Ovaj broj treba biti manji ili jednak odgovoru na prethodno pitanje (4.11).</t>
    </r>
  </si>
  <si>
    <r>
      <t xml:space="preserve">Tip podatka: Predefinirani skup vrijednosti
</t>
    </r>
    <r>
      <rPr>
        <i/>
        <sz val="9"/>
        <color theme="1"/>
        <rFont val="Arial"/>
        <family val="2"/>
        <charset val="238"/>
      </rPr>
      <t>Uputa: Ako je odgovor na ovo pitanje "DA", na sljedeće pitanje 4.12.1. se odgovara s "DA" ili "NE". Ako je odgovor na ovo pitanje "NE", na sljedeće pitanje 4.12.1. se ne odgovara.</t>
    </r>
  </si>
  <si>
    <r>
      <t xml:space="preserve">Tip podatka: Predefinirani skup vrijednosti
</t>
    </r>
    <r>
      <rPr>
        <i/>
        <sz val="9"/>
        <color theme="1"/>
        <rFont val="Arial"/>
        <family val="2"/>
        <charset val="238"/>
      </rPr>
      <t xml:space="preserve">Uputa: na ovo pitanje se obvezno odgovara. Ako je odgovor na ovo pitanje "DA", odgovara se na pitanja 4.14. do 4.17.1. te odgovor na sljedeće pitanje (4.14.) mora biti veći od "0". Ako je odgovor na ovo pitanje "NE", ne odgovara se na pitanja 4.14. do 4.17.1. </t>
    </r>
  </si>
  <si>
    <r>
      <t xml:space="preserve">Tip podatka: Brojčani bez decimala
Dozvoljava se unos nule(0): Da
Dozvoljava se unos pozitivnog broja: Da
Dozvoljava se unos negativnog broja: Ne
</t>
    </r>
    <r>
      <rPr>
        <i/>
        <sz val="9"/>
        <rFont val="Arial"/>
        <family val="2"/>
        <charset val="238"/>
      </rPr>
      <t>Uputa: Ovaj broj treba biti manji ili jednak odgovoru na pitanje 1.5. i odgovoru na pitanje 4.14.</t>
    </r>
  </si>
  <si>
    <r>
      <t xml:space="preserve">Tip podatka: Predefinirani skup vrijednosti
</t>
    </r>
    <r>
      <rPr>
        <i/>
        <sz val="9"/>
        <rFont val="Arial"/>
        <family val="2"/>
        <charset val="238"/>
      </rPr>
      <t xml:space="preserve">Uputa: Ako je odgovor na ovo pitanje "DA", na pitanje 4.15.1. se odgovara s "Vlastite internet stranice" ili "ZSE" ili "SRPI" ili "Vlastite internet stranice i ZSE" ili " Vlastite internet stranice, ZSE i SRPI" ili "Vlastite internet stranice i SRPI" ili "ZSE i SRPI" ili "Nije javno objavljeno" ili "Ostalo". Ako je odgovor na ovo pitanje "NE", ne odgovara se na pitanje 4.15.1.  </t>
    </r>
  </si>
  <si>
    <r>
      <t xml:space="preserve">Tip podatka: Predefinirani skup vrijednosti
</t>
    </r>
    <r>
      <rPr>
        <i/>
        <sz val="9"/>
        <rFont val="Arial"/>
        <family val="2"/>
        <charset val="238"/>
      </rPr>
      <t>Uputa: Ako je odgovor na ovo pitanje "DA", odgovor na pitanje 4.17. mora biti veći od "0". Ako je odgovor na ovo pitanje "NE" ne odgovara se na pitanje 4.17.i 4.17.1.</t>
    </r>
  </si>
  <si>
    <r>
      <t xml:space="preserve">Tip podatka: Brojčani bez decimala
Dozvoljava se unos nule(0): Da
Dozvoljava se unos pozitivnog broja: Da
Dozvoljava se unos negativnog broja: Ne
</t>
    </r>
    <r>
      <rPr>
        <i/>
        <sz val="9"/>
        <rFont val="Arial"/>
        <family val="2"/>
        <charset val="238"/>
      </rPr>
      <t>Uputa: Ovaj broj treba biti manji ili jednak odgovoru na prethodno pitanje (4.17.).</t>
    </r>
  </si>
  <si>
    <r>
      <t xml:space="preserve">Tip podatka: Predefinirani skup vrijednosti
</t>
    </r>
    <r>
      <rPr>
        <i/>
        <sz val="9"/>
        <rFont val="Arial"/>
        <family val="2"/>
        <charset val="238"/>
      </rPr>
      <t>Uputa: Na ovo pitanje se obvezno odgovara. Ako je odgovor na ovo pitanje "DA",  na sljedeće pitanje (7.1.1.) se odgovara s "Vlastite internet stranice" ili "ZSE" ili "SRPI" ili "Vlastite internet stranice i ZSE" ili "Vlastite internet stranice, ZSE i SRPI" ili "Vlastite internet stranice i SRPI" ili "ZSE i SRPI" ili "Nije javno objavljeno" ili "Ostalo". Ako je odgovor na ovo pitanje "NE", na sljedeće pitanje (7.1.1.) se ne odgovara.</t>
    </r>
  </si>
  <si>
    <r>
      <t xml:space="preserve">Tip podatka: Predefinirani skup vrijednosti
</t>
    </r>
    <r>
      <rPr>
        <i/>
        <sz val="9"/>
        <rFont val="Arial"/>
        <family val="2"/>
        <charset val="238"/>
      </rPr>
      <t xml:space="preserve">Uputa: Na ovo pitanje se obvezno odgovara. Ako je odgovor na ovo pitanje "DA", na sljedeće pitanje (7.2.1.) se odgovara s "Vlastite internet stranice" ili "ZSE" ili "SRPI" ili "Vlastite internet stranice i ZSE" ili "Vlastite internet stranice, ZSE i SRPI" ili "Vlastite internet stranice i SRPI" ili "ZSE i SRPI" ili "Nije javno objavljeno" ili "Ostalo". Ako je odgovor na ovo pitanje "NE", na sljedeće pitanje (7.2.1.) se ne odgovara </t>
    </r>
  </si>
  <si>
    <r>
      <t xml:space="preserve">Tip podatka: Predefinirani skup vrijednosti
</t>
    </r>
    <r>
      <rPr>
        <i/>
        <sz val="9"/>
        <color theme="1"/>
        <rFont val="Arial"/>
        <family val="2"/>
        <charset val="238"/>
      </rPr>
      <t>Uputa: Na ovo pitanje se obvezno odgovara. Ako je odgovor na ovo pitanje "DA" odgovara se na pitanja 7.3.1. i 7.3.2. Ako je odgovor na ovo pitanje "NE", ne odgovara se na pitanja 7.3.1. i 7.3.2.</t>
    </r>
  </si>
  <si>
    <t>Tip podatka: Brojčani sa 2 decimale
Dozvoljava se unos nule(0): Da
Dozvoljava se unos pozitivnog broja: Da
Dozvoljava se unos negativnog broja: Ne</t>
  </si>
  <si>
    <r>
      <t xml:space="preserve">Tip podatka: Brojčani sa 2 decimale 
Dozvoljava se unos nule(0): Ne
Dozvoljava se unos pozitivnog broja: Da
Dozvoljava se unos negativnog broja: Ne
</t>
    </r>
    <r>
      <rPr>
        <i/>
        <sz val="9"/>
        <rFont val="Arial"/>
        <family val="2"/>
        <charset val="238"/>
      </rPr>
      <t>Uputa: Zbrajaju se pojedinačne vrijednosti dionica na datum dodjele.</t>
    </r>
  </si>
  <si>
    <r>
      <t xml:space="preserve">Tip podatka: Predefinirani skup vrijednosti
</t>
    </r>
    <r>
      <rPr>
        <i/>
        <sz val="9"/>
        <rFont val="Arial"/>
        <family val="2"/>
        <charset val="238"/>
      </rPr>
      <t xml:space="preserve">Uputa: Na ovo pitanje se obvezno odgovara. Ako je odgovor na ovo pitanje "DA", na sljedeće pitanje (7.10.1.) se može odgovoriti s "Vlastite internet stranice" ili "ZSE" ili "SRPI" ili "Vlastite internet stranice i ZSE" ili "Vlastite internet stranice, ZSE i SRPI" ili "Vlastite internet stranice i SRPI" ili "ZSE i SRPI" ili "Nije javno objavljeno" ili "Ostalo". Ako je odgovor na ovo pitanje "NE", ne odgovara se na pitanje 7.10.1. </t>
    </r>
  </si>
  <si>
    <t>Tip podatka: Predefinirani skup vrijednosti
Uputa: Na ovo pitanje se obvezno odgovara ako je odgovor na pitanje 7.13. i/ili pitanje 7.14. "DA".</t>
  </si>
  <si>
    <r>
      <t xml:space="preserve">Tip podatka: Predefinirani skup vrijednosti
</t>
    </r>
    <r>
      <rPr>
        <i/>
        <sz val="9"/>
        <rFont val="Arial"/>
        <family val="2"/>
        <charset val="238"/>
      </rPr>
      <t>Uputa: Na ovo pitanje se obvezno ogovara. Ako je odgovor na ovo pitanje "DA", sljedeće pitanje (7.12.1.) se odgovara s "Vlastite internet stranice" ili "ZSE" ili "SRPI" ili "Vlastite internet stranice i ZSE" ili "Vlastite internet stranice, ZSE i SRPI" ili "Vlastite internet stranice i SRPI" ili "ZSE i SRPI" ili "Nije javno objavljeno" ili "Ostalo". Ako je odgovor na ovo pitanje "NE" na sljedeće pitanje (7.12.1.) se ne odgovara.</t>
    </r>
  </si>
  <si>
    <r>
      <t xml:space="preserve">Tip podatka: Predefinirani skup vrijednosti
</t>
    </r>
    <r>
      <rPr>
        <i/>
        <sz val="9"/>
        <rFont val="Arial"/>
        <family val="2"/>
        <charset val="238"/>
      </rPr>
      <t>Uputa: Na ovo pitanje se obvezno odgovara. Ako je odgovor na ovo pitanje "DA", odgovara se na sljedeće pitanje (7.13.1.) i odgovor  mora biti veći od "0". Ako je odgovor na ovo pitanje "NE", ne odgovara se na pitanje 7.13.1.</t>
    </r>
  </si>
  <si>
    <r>
      <t xml:space="preserve">Tip podatka: Predefinirani skup vrijednosti
</t>
    </r>
    <r>
      <rPr>
        <i/>
        <sz val="9"/>
        <rFont val="Arial"/>
        <family val="2"/>
        <charset val="238"/>
      </rPr>
      <t>Uputa: Na ovo pitanje se obvezno odgovara. Ako je odgovor na ovo pitanje "DA", odgovara se na sljedeće pitanja (7.14.1.) i odgovor mora biti veći od "0". Ako je odgovor na ovo pitanje "NE", ne odgovara se na pitanje 7.14.1.</t>
    </r>
  </si>
  <si>
    <r>
      <t xml:space="preserve">Tip podatka: Brojčani sa 2 decimale 
Dozvoljava se unos nule(0): Ne
Dozvoljava se unos pozitivnog broja: Da
Dozvoljava se unos negativnog broja: Ne
</t>
    </r>
    <r>
      <rPr>
        <i/>
        <sz val="9"/>
        <rFont val="Arial"/>
        <family val="2"/>
        <charset val="238"/>
      </rPr>
      <t xml:space="preserve">Uputa: VIŠE RUKOVODSTVO (označava zaposlenike koji se nalaze na izvršnim položajima svih poslovnih funkcija društva). </t>
    </r>
  </si>
  <si>
    <r>
      <t>Tip podatka: Brojčani bez decimala
Dozvoljava se unos nule(0): Ne
Dozvoljava se unos pozitivnog broja: Da
Dozvoljava se unos negativnog broja: Ne</t>
    </r>
    <r>
      <rPr>
        <u/>
        <sz val="11"/>
        <color rgb="FF000000"/>
        <rFont val="Arial"/>
        <family val="2"/>
        <charset val="238"/>
      </rPr>
      <t/>
    </r>
  </si>
  <si>
    <r>
      <t xml:space="preserve">Tip podatka: Predefinirani skup vrijednosti
</t>
    </r>
    <r>
      <rPr>
        <i/>
        <sz val="9"/>
        <rFont val="Arial"/>
        <family val="2"/>
        <charset val="238"/>
      </rPr>
      <t>Uputa: Ako je odgovor na ovo pitanje "DA", odgovor na sljedeće pitanje (7.21.1.) mora biti veći od "0". Ako je odgovor na ovo pitanje "NE", ne odgovara se na sljedeće pitanje (7.21.1.)</t>
    </r>
  </si>
  <si>
    <r>
      <t xml:space="preserve">Tip podatka: Predefinirani skup vrijednosti
</t>
    </r>
    <r>
      <rPr>
        <i/>
        <sz val="9"/>
        <rFont val="Arial"/>
        <family val="2"/>
        <charset val="238"/>
      </rPr>
      <t>Uputa: Na ovo pitanje se obvezno odgovara. Ako je odgovor na ovo pitanje "DA", odgovor na sljedeće pitanje (7.20.1.) mora biti veći od "0". Ako je odgovor na ovo pitanje "NE", ne odgovara se na sljedeće pitanje (7.20.1.)</t>
    </r>
  </si>
  <si>
    <r>
      <t xml:space="preserve">Tip podatka: Predefinirani skup vrijednosti 
</t>
    </r>
    <r>
      <rPr>
        <i/>
        <sz val="9"/>
        <color theme="1"/>
        <rFont val="Arial"/>
        <family val="2"/>
        <charset val="238"/>
      </rPr>
      <t xml:space="preserve">Uputa: Na ovo pitanje se obvezno odgovara. Ako je odgovor na ovo pitanje "DA", na sljedeće pitanje (15.2.1.) se odgovara "Interni kodeks" ili "Kodeks korporativnog upravljanja trgovačkim društvima u kojima RH ima dionice ili udjele" ili "Kodeks koji se primjenjuje u grani industrije kojoj izdavatelj pripada" ili "Ostalo". Ako je odgovor na ovo pitanje "NE", na sljedeće pitanje (15.2.1.) se ne odgovara. </t>
    </r>
  </si>
  <si>
    <r>
      <t xml:space="preserve">Tip podatka: Brojčani bez decimala
Dozvoljava se unos nule(0): Da
Dozvoljava se unos pozitivnog broja: Da
Dozvoljava se unos negativnog broja: Ne
</t>
    </r>
    <r>
      <rPr>
        <i/>
        <sz val="9"/>
        <color theme="1"/>
        <rFont val="Arial"/>
        <family val="2"/>
        <charset val="238"/>
      </rPr>
      <t>Uputa: Na ovo pitanje se obvezno odgovara. Ako je odgovor na ovo pitanje veći od "0", na sljedeće pitanje (12.4.1.) se odgovara sa "predstavljanje rezultata poslovanja" ili "prezentiranje značajnih poslova i investicija" ili "prezentiranje novih proizvoda i novih ponuda" ili "Ostalo". Ako je odgovor na ovo pitanje "0" ne odgovara se na sljedeće pitanje (12.4.1.)</t>
    </r>
  </si>
  <si>
    <r>
      <t xml:space="preserve">Tip podatka: Predefinirani skup vrijednosti
</t>
    </r>
    <r>
      <rPr>
        <i/>
        <sz val="9"/>
        <color theme="1"/>
        <rFont val="Arial"/>
        <family val="2"/>
        <charset val="238"/>
      </rPr>
      <t xml:space="preserve">Uputa: Na ovo pitanje se obvezno odgovara. Ako je odgovor na ovo pitanje "DA", odgovor na sljedeće pitanje (13.1.1.) mora biti veći od "0". Ako je odgovor na ovo pitanje "NE", ne odgovara se na sljedeće pitanje (13.1.1.) </t>
    </r>
  </si>
  <si>
    <r>
      <t xml:space="preserve">Tip podatka: Brojčani sa 2 decimale 
Dozvoljava se unos pozitivnog broja: Da
Dozvoljava se unos negativnog broja: Ne
</t>
    </r>
    <r>
      <rPr>
        <i/>
        <sz val="9"/>
        <color theme="1"/>
        <rFont val="Arial"/>
        <family val="2"/>
        <charset val="238"/>
      </rPr>
      <t>Uputa: Upisati vrijednost poslova koji su zaključeni tijekom godine, neovisno o realizaciji.</t>
    </r>
  </si>
  <si>
    <r>
      <t xml:space="preserve">Tip podatka: Predefinirani skup vrijednosti
</t>
    </r>
    <r>
      <rPr>
        <i/>
        <sz val="9"/>
        <color theme="1"/>
        <rFont val="Arial"/>
        <family val="2"/>
        <charset val="238"/>
      </rPr>
      <t>Uputa: Na ovo pitanje se obvezno odgovara. Ako je odgovor na ovo pitanje "DA", odgovor na sljedeće pitanje (13.2.1.) mora biti veći od "0". Ako je odgovor na ovo pitanje "NE", na sljedeće pitanje (13.2.1.) se ne odgovara.</t>
    </r>
  </si>
  <si>
    <r>
      <t xml:space="preserve">Tip podatka:Predefinirani skup vrijednosti
</t>
    </r>
    <r>
      <rPr>
        <i/>
        <sz val="9"/>
        <color theme="1"/>
        <rFont val="Arial"/>
        <family val="2"/>
        <charset val="238"/>
      </rPr>
      <t>Uputa: Na ovo pitanje se obvezno odgovara. Ako je odgovor na ovo pitanje "DA", odgovor na sljedeće pitanje (13.3.1.) mora biti veći od "0". Ako je odgovor na ovo pitanje "NE", ne odgovara se na sljedeće pitanje (13.3.1.)</t>
    </r>
  </si>
  <si>
    <r>
      <t xml:space="preserve">Tip podatka: Predefinirani skup vrijednosti
</t>
    </r>
    <r>
      <rPr>
        <i/>
        <sz val="9"/>
        <color theme="1"/>
        <rFont val="Arial"/>
        <family val="2"/>
        <charset val="238"/>
      </rPr>
      <t xml:space="preserve">Uputa: Na ovo pitanje se obvezno odgovara. Ako je odgovor na ovo pitanje "DA", odgovor na sljedeće pitanje (13.4.1.) mora biti veći od "0".Ako je odgovor na ovo pitanje "NE", ne odgovara se na sljedeće pitanje (13.4.1.) </t>
    </r>
  </si>
  <si>
    <r>
      <t xml:space="preserve">Tip podatka: Predefinirani skup vrijednosti
</t>
    </r>
    <r>
      <rPr>
        <i/>
        <sz val="9"/>
        <color theme="1"/>
        <rFont val="Arial"/>
        <family val="2"/>
        <charset val="238"/>
      </rPr>
      <t>Uputa: Na ovo pitanje se obvezno odgovara. Ako je odgovor na ovo pitanje "DA", odgovara se na pitanja 13.6.1. do 13.6.5. te odgovor na sljedeće pitanje (13.6.1.) mora biti veći od "0". Ako je odgovor na ovo pitanje "NE" ne odgovara se na pitanja 13.6.1. do 13.6.5.</t>
    </r>
  </si>
  <si>
    <r>
      <t xml:space="preserve">Tip podatka: Predefinirani skup vrijednosti
</t>
    </r>
    <r>
      <rPr>
        <i/>
        <sz val="9"/>
        <color theme="1"/>
        <rFont val="Arial"/>
        <family val="2"/>
        <charset val="238"/>
      </rPr>
      <t>Uputa:  Na ovo pitanje se obvezno odgovara. Ako je odgovor na ovo pitanje "DA", odgovor na sljedeće pitanje (11.4.1.) mora biti veći od "0". Ako je odgovor na ovo pitanje "NE", ne odgovara se na sljedeće pitanje 11.4.1.</t>
    </r>
  </si>
  <si>
    <r>
      <t xml:space="preserve">Tip podatka: Predefinirani skup vrijednosti
</t>
    </r>
    <r>
      <rPr>
        <i/>
        <sz val="9"/>
        <color theme="1"/>
        <rFont val="Arial"/>
        <family val="2"/>
        <charset val="238"/>
      </rPr>
      <t>Uputa: Na ovo pitanje se obvezno odgovara. Ako je odgovor na ovo pitanje "DA", odgovor na sljedeće pitanje (11.7.1.) mora biti veći od "0". Ako je odgovor na ovo pitanje "NE" ne odgovara se na pitanje 11.7.1.</t>
    </r>
  </si>
  <si>
    <r>
      <t xml:space="preserve">Tip podatka: Predefinirani skup vrijednosti
</t>
    </r>
    <r>
      <rPr>
        <i/>
        <sz val="9"/>
        <color theme="1"/>
        <rFont val="Arial"/>
        <family val="2"/>
        <charset val="238"/>
      </rPr>
      <t>Uputa: Na ovo pitanje se obvezno odgovara. Ako je odgovor na ovo pitanje "DA", odgovara se na pitanje 11.11. Ako je odgovor na ovo pitanje "NE", ne odgovara se na pitanje 11.11.</t>
    </r>
  </si>
  <si>
    <r>
      <t xml:space="preserve">Tip podatka: Brojčani bez decimala
Dozvoljava se unos nule(0): Da
Dozvoljava se unos pozitivnog broja: Da
Dozvoljava se unos negativnog broja: Ne
</t>
    </r>
    <r>
      <rPr>
        <i/>
        <sz val="9"/>
        <color theme="1"/>
        <rFont val="Arial"/>
        <family val="2"/>
        <charset val="238"/>
      </rPr>
      <t xml:space="preserve">Uputa: Ako je odgovor na pitanje 11.8. "DA" na ovo pitanje se obvezno odgovara.  </t>
    </r>
  </si>
  <si>
    <r>
      <t xml:space="preserve">Tip podatka: Brojčani bez decimala
Dozvoljava se unos nule(0): Da
Dozvoljava se unos pozitivnog broja: Da
Dozvoljava se unos negativnog broja: Ne
</t>
    </r>
    <r>
      <rPr>
        <i/>
        <sz val="9"/>
        <color theme="1"/>
        <rFont val="Arial"/>
        <family val="2"/>
        <charset val="238"/>
      </rPr>
      <t xml:space="preserve">Uputa: Ako je odgovor na pitanje 4.1. (Izdavatelj ima osnovan revizijski odbor) "DA" odgovara se na ovo pitanje. Ako je odgovor na pitanje 4.1. (Izdavatelj ima osnovan revizijski odbor) "NE", ne odgovara se na ovo pitanje. </t>
    </r>
  </si>
  <si>
    <r>
      <t xml:space="preserve">Tip podatka: Predefinirani skup vrijednosti
</t>
    </r>
    <r>
      <rPr>
        <i/>
        <sz val="9"/>
        <color theme="1"/>
        <rFont val="Arial"/>
        <family val="2"/>
        <charset val="238"/>
      </rPr>
      <t xml:space="preserve">Uputa:  Na ovo pitanje se obvezno odgovara. Ako je odgovor na ovo pitanje "DA" odgovara se na pitanje 10.1.1. Ako je odgovor na ovo pitanje "NE", ne odgovara se na pitanje 10.1.1. </t>
    </r>
  </si>
  <si>
    <r>
      <t xml:space="preserve">Tip podatka: Predefinirani skup vrijednosti
</t>
    </r>
    <r>
      <rPr>
        <i/>
        <sz val="9"/>
        <color theme="1"/>
        <rFont val="Arial"/>
        <family val="2"/>
        <charset val="238"/>
      </rPr>
      <t>Uputa: Na ovo pitanje se obvezno odgovara. Ako je odgovor na ovo pitanje "DA" odgovara se na pitanje 10.2.1. Ako je odgovor na ovo pitanje "NE", na sljedeće pitanje (10.2.1.) se ne odgovara.</t>
    </r>
  </si>
  <si>
    <r>
      <t xml:space="preserve">Tip podatka: Predefinirani skup vrijednosti
</t>
    </r>
    <r>
      <rPr>
        <i/>
        <sz val="9"/>
        <color theme="1"/>
        <rFont val="Arial"/>
        <family val="2"/>
        <charset val="238"/>
      </rPr>
      <t>Uputa: Na ovo pitanje se obvezno odgovara. Ako je odgovor na ovo pitanje "DA" odgovara se na pitanje 10.4. Ako je odgovor na ovo pitanje "NE", ne odgovora se na sljedeće pitanje (10.4.)</t>
    </r>
  </si>
  <si>
    <r>
      <t xml:space="preserve">Tip podatka: Predefinirani skup vrijednosti
</t>
    </r>
    <r>
      <rPr>
        <i/>
        <sz val="9"/>
        <color theme="1"/>
        <rFont val="Arial"/>
        <family val="2"/>
        <charset val="238"/>
      </rPr>
      <t>Uputa: Na ovo pitanje se obvezno odgovara. Ako je odgovor na ovo pitanje "DA" odgovara se na pitanje 10.5.1. Ako je odgovor na ovo pitanje "NE", ne odgovara se na sljedeće pitanje 10.5.1.</t>
    </r>
  </si>
  <si>
    <r>
      <t xml:space="preserve">Tip podatka: Predefinirani skup vrijednosti
</t>
    </r>
    <r>
      <rPr>
        <i/>
        <sz val="9"/>
        <color theme="1"/>
        <rFont val="Arial"/>
        <family val="2"/>
        <charset val="238"/>
      </rPr>
      <t>Uputa: Na ovo pitanje se obvezno odgovara. Ako je odgovor na ovo pitanje "DA" odgovara se na pitanje 10.6.1. Ako je odgovor na ovo pitanje "NE", ne odgovara se na sljedeće pitanje 10.6.1.</t>
    </r>
  </si>
  <si>
    <t>Tip podatka: Predefinirani skup vrijednosti
Uputa: Ako je odgovor na pitanje 10.1. i/ili pitanje 10.5. "DA", na ovo pitanje se odgovara sa "Na temelju ovlasti GS" ili "Bez dobivene ovlasti GS". Ako je odgovor na pitanja 10.1. i 10.5. "NE" na ovo pitanje se ne odgovara.</t>
  </si>
  <si>
    <r>
      <t xml:space="preserve">Tip podatka: Predefinirani skup vrijednosti
</t>
    </r>
    <r>
      <rPr>
        <i/>
        <sz val="9"/>
        <rFont val="Arial"/>
        <family val="2"/>
        <charset val="238"/>
      </rPr>
      <t>Uputa: Na ovo pitanje se obvezno odgovara. Ako je odgovor na ovo pitanje "DA" odgovara se na pitanja 9.1.1. i 9.1.2. Ako je odgovor na ovo pitanje "NE" , ne odgovara se na pitanja 9.1.1. i 9.1.2.</t>
    </r>
  </si>
  <si>
    <r>
      <t xml:space="preserve">Tip podatka: Predefinirani skup vrijednosti
</t>
    </r>
    <r>
      <rPr>
        <i/>
        <sz val="9"/>
        <rFont val="Arial"/>
        <family val="2"/>
        <charset val="238"/>
      </rPr>
      <t>Uputa: Na ovo pitanje se obvezno odgovara. Ako je odgovor na ovo pitanje "DA", odgovara se na pitanja 8.2.1., 8.2.2., 8.2.3. i 8.2.4. Ako je odgovor na ovo pitanje "NE", ne odgovara se na pitanja  8.2.1., 8.2.2., 8.2.3. i 8.2.4.</t>
    </r>
  </si>
  <si>
    <r>
      <t xml:space="preserve">Tip podatka: Predefinirani skup vrijednosti
</t>
    </r>
    <r>
      <rPr>
        <i/>
        <sz val="9"/>
        <rFont val="Arial"/>
        <family val="2"/>
        <charset val="238"/>
      </rPr>
      <t>Uputa: Na ovo pitanje se obvezno dogovara. Ako je odgovor na pitanje 1.5. (Osnovni podaci) veće ili jednako 2, izdavatelj mora imati raspored održavanja sjednica NO.</t>
    </r>
  </si>
  <si>
    <r>
      <t xml:space="preserve">Tip podatka: Brojčani bez decimala
Dozvoljava se unos nule(0): Da
Dozvoljava se unos pozitivnog broja: Da
Dozvoljava se unos negativnog broja: Ne
</t>
    </r>
    <r>
      <rPr>
        <i/>
        <sz val="9"/>
        <color theme="1"/>
        <rFont val="Arial"/>
        <family val="2"/>
        <charset val="238"/>
      </rPr>
      <t>Uputa: Na ovo pitanje se obvezno odgovara. Ako je odgovor na ovo pitanje veći od "0" odgovara se na pitanje 5.2.1. Ako je odgovor na ovo pitanje "0", ne odgovara se na sljedeće pitanje 5.2.1.</t>
    </r>
  </si>
  <si>
    <r>
      <t xml:space="preserve">Tip podatka: Brojčani bez decimala
Dozvoljava se unos nule(0): Da
Dozvoljava se unos pozitivnog broja: Da
Dozvoljava se unos negativnog broja: Ne
</t>
    </r>
    <r>
      <rPr>
        <i/>
        <sz val="9"/>
        <color theme="1"/>
        <rFont val="Arial"/>
        <family val="2"/>
        <charset val="238"/>
      </rPr>
      <t>Uputa: Na ovo pitanje se obvezno odgovara. Odgovor na ovo pitanje treba biti manji ili jednak odgovoru na 1.5., 1.2. i 1.2.1.</t>
    </r>
  </si>
  <si>
    <r>
      <t xml:space="preserve">Tip podatka: Brojčani sa 2 decimale 
Dozvoljava se unos nule(0): Da
Dozvoljava se unos pozitivnog broja: Da
Dozvoljava se unos negativnog broja: Ne
</t>
    </r>
    <r>
      <rPr>
        <i/>
        <sz val="9"/>
        <color theme="1"/>
        <rFont val="Arial"/>
        <family val="2"/>
        <charset val="238"/>
      </rPr>
      <t xml:space="preserve">Uputa: Na ovo pitanje se obvezno odgovara. </t>
    </r>
  </si>
  <si>
    <t>Tip podatka: Predefinirani skup vrijednost</t>
  </si>
  <si>
    <r>
      <t xml:space="preserve">Tip podatka: Predefinirani skup vrijednosti
</t>
    </r>
    <r>
      <rPr>
        <i/>
        <sz val="9"/>
        <color theme="1"/>
        <rFont val="Arial"/>
        <family val="2"/>
        <charset val="238"/>
      </rPr>
      <t>Uputa: Ako je odgovor na ovo pitanje "DA", na pitanja 1.1.1. i 1.1.2. se odgovara "DA" ili "NE", te se odgovara na pitanje 15.1. Ako je odgovor na ovo pitanje "NE", ne odgovara se na pitanja 1.1.1., 1.1.2. i 15.1.</t>
    </r>
  </si>
  <si>
    <r>
      <t xml:space="preserve">Tip podatka: Brojčani bez decimala
Dozvoljava se unos nule(0): Da
Dozvoljava se unos pozitivnog broja: Da
Dozvoljava se unos negativnog broja: Ne
</t>
    </r>
    <r>
      <rPr>
        <i/>
        <sz val="9"/>
        <color theme="1"/>
        <rFont val="Arial"/>
        <family val="2"/>
        <charset val="238"/>
      </rPr>
      <t>Uputa: Na ovo pitanje se obvezno odgovara. Unosi se broj zaposlenih žena na 31.12. te odgovor mora biti manji ili jednak odgovoru na pitanje 1.2.</t>
    </r>
  </si>
  <si>
    <r>
      <t xml:space="preserve">Tip podatka: Brojčani sa 2 decimale 
Dozvoljava se unos nule(0): Ne
Dozvoljava se unos pozitivnog broja: Da
Dozvoljava se unos negativnog broja: Ne
</t>
    </r>
    <r>
      <rPr>
        <i/>
        <sz val="9"/>
        <color theme="1"/>
        <rFont val="Arial"/>
        <family val="2"/>
        <charset val="238"/>
      </rPr>
      <t>Uputa: Na ovo pitanje se obvezno odgovara. Upisuje se ciljani postotak ženskih članova u upravi te odgovor mora biti veći od "0".</t>
    </r>
  </si>
  <si>
    <r>
      <t xml:space="preserve">Tip podatka: Brojčani bez decimala
Dozvoljava se unos nule(0): Da
Dozvoljava se unos pozitivnog broja: Da
Dozvoljava se unos negativnog broja: Ne
</t>
    </r>
    <r>
      <rPr>
        <i/>
        <sz val="9"/>
        <color theme="1"/>
        <rFont val="Arial"/>
        <family val="2"/>
        <charset val="238"/>
      </rPr>
      <t xml:space="preserve">Uputa: Na ovo pitanje se obvezno odgovara. Upisuje se broj članova nadzornog odbora na kraju godine. </t>
    </r>
    <r>
      <rPr>
        <i/>
        <sz val="9"/>
        <color rgb="FFFF0000"/>
        <rFont val="Arial"/>
        <family val="2"/>
        <charset val="238"/>
      </rPr>
      <t/>
    </r>
  </si>
  <si>
    <r>
      <t xml:space="preserve">Tip podatka: Predefinirani skup vrijednosti
</t>
    </r>
    <r>
      <rPr>
        <i/>
        <sz val="9"/>
        <color theme="1"/>
        <rFont val="Arial"/>
        <family val="2"/>
        <charset val="238"/>
      </rPr>
      <t>Uputa: Na ovo pitanje se obvezno odgovara. Ako je odgovor na ovo pitanje "DA", odgovara se na pitanja 1.13.1. i 1.13.2. te odgovor na barem jedno od ta dva pitanja mora biti veći od "0". Ako je odgovor na ovo pitanje "NE", ne odgovara se na pitanja 1.13.1. i 1.13.2.</t>
    </r>
  </si>
  <si>
    <r>
      <t xml:space="preserve">Tip podatka: Brojčani bez decimala
Dozvoljava se unos nule(0): Da
Dozvoljava se unos pozitivnog broja: Da
Dozvoljava se unos negativnog broja: Ne
</t>
    </r>
    <r>
      <rPr>
        <i/>
        <sz val="9"/>
        <rFont val="Arial"/>
        <family val="2"/>
        <charset val="238"/>
      </rPr>
      <t xml:space="preserve">Uputa: Na ovo pitanje se obvezno odgovara. </t>
    </r>
  </si>
  <si>
    <r>
      <t xml:space="preserve">Tip podatka: Predefinirani skup vrijednosti
</t>
    </r>
    <r>
      <rPr>
        <i/>
        <sz val="9"/>
        <color theme="1"/>
        <rFont val="Arial"/>
        <family val="2"/>
        <charset val="238"/>
      </rPr>
      <t>Uputa: Na ovo pitanje se obvezno odgovara. Ako je odgovor na ovo pitanje "DA", odgovor na sljedeće pitanje (6.1.1.) mora biti veći od "0". Ako je odgovor na ovo pitanje "NE", ne odgovara se na sljedeće pitanje 6.1.1.</t>
    </r>
  </si>
  <si>
    <t>Tip podatka: Predefinirani skup vrijednosti
Uputa: Na ovo pitanje se obvezno dogovara. Ako je odgovor na ovo pitanje "DA", odgovor na sljedeće pitanje (6.2.1.) mora biti veći od "0". Ako je odgovor na ovo pitanje "NE", ne odgovara se na sljedeće pitanje (6.2.1.) se ne odgovara.</t>
  </si>
  <si>
    <r>
      <t xml:space="preserve">Tip podatka: Predefinirani skup vrijednosti
</t>
    </r>
    <r>
      <rPr>
        <i/>
        <sz val="9"/>
        <color theme="1"/>
        <rFont val="Arial"/>
        <family val="2"/>
        <charset val="238"/>
      </rPr>
      <t>Uputa: Na ovo pitanje se obvezno odgovara. Ako je odgovor na ovo pitanje "DA", odgovara se na pitanja 6.7., 6.7.1. i 6.7.2. te odgovor na pitanje 6.7. mora biti veći od "0". Ako je odgovor na ovo pitanje "NE" ne odgovara se na pitanja 6.7., 6.7.1. i 6.7.2.</t>
    </r>
  </si>
  <si>
    <r>
      <t xml:space="preserve">Tip podatka: Predefinirani skup vrijednosti
</t>
    </r>
    <r>
      <rPr>
        <i/>
        <sz val="9"/>
        <color theme="1"/>
        <rFont val="Arial"/>
        <family val="2"/>
        <charset val="238"/>
      </rPr>
      <t xml:space="preserve">Uputa: Na ovo pitanje se obvezno odgovara. Ako je odgovor na ovo pitanje "DA", odgovara se na pitanja 6.9., 6.9.1. i 6.9.2. te odgovor na sljedeće pitanje (6.9.) mora biti veći od "0". Ako je odgovor na ovo pitanje "NE", ne odgovara se na pitanja 6.9., 6.9.1. i 6.9.2. </t>
    </r>
  </si>
  <si>
    <r>
      <t xml:space="preserve">Tip podatka: Predefinirani skup vrijednosti
</t>
    </r>
    <r>
      <rPr>
        <i/>
        <sz val="9"/>
        <color theme="1"/>
        <rFont val="Arial"/>
        <family val="2"/>
        <charset val="238"/>
      </rPr>
      <t>Uputa: Na ovo pitanje se obvezno odgovara. Ako je odgovor na ovo pitanje "DA", odgovara se na pitanja 6.11., 6.11.1. i 6.11.2. te odgovor na pitanje (6.11.) mora biti veći od "0". Ako je odgovor na ovo pitanje "NE" , ne odgovara se na pitanja 6.11., 6.11.1. i 6.11.2.</t>
    </r>
  </si>
  <si>
    <r>
      <t xml:space="preserve">Tip podatka: Predefinirani skup vrijednosti
</t>
    </r>
    <r>
      <rPr>
        <i/>
        <sz val="9"/>
        <color theme="1"/>
        <rFont val="Arial"/>
        <family val="2"/>
        <charset val="238"/>
      </rPr>
      <t>Uputa: Na ovo pitanje se obvezno odgovara. Ako je odgovor na ovo pitanje "DA", odgovor na sljedeće pitanje (6.12.1)  mora biti veći od "0". Ako je odgovor na ovo pitanje "NE", ne odgovara se na pitanje 6.12.1.</t>
    </r>
  </si>
  <si>
    <r>
      <t xml:space="preserve">Tip podatka: Predefinirani skup vrijednosti
</t>
    </r>
    <r>
      <rPr>
        <i/>
        <sz val="9"/>
        <color theme="1"/>
        <rFont val="Arial"/>
        <family val="2"/>
        <charset val="238"/>
      </rPr>
      <t>Uputa: Na ovo pitanje se obvezno odgovara. Ako je odgovor na ovo pitanje "DA",  odgovara se na pitanja 6.14., 6.14.1. i 6.14.2. te odgovor na sljedeće pitanje (6.14.) mora biti veći od "0". Ako je odgovor na ovo pitanje "NE", ne odgovara se na pitanja 6.14., 6.14.1. i 6.14.2.</t>
    </r>
  </si>
  <si>
    <r>
      <t xml:space="preserve">Tip podatka: Predefinirani skup vrijednosti
</t>
    </r>
    <r>
      <rPr>
        <i/>
        <sz val="9"/>
        <color theme="1"/>
        <rFont val="Arial"/>
        <family val="2"/>
        <charset val="238"/>
      </rPr>
      <t>Uputa: Na ovo pitanje se obvezno odgovara. Ako je odgovor na ovo pitanje "DA",  odgovara se na pitanja 6.16., 6.16.1., 6.16.2. i 6.17. te odgovor na pitanje (6.16.) mora biti veći od "0". Ako je odgovor na ovo pitanje "NE", ne odgovara se na pitanja 6.16., 6.16.1., 6.16.2.i 6.17.</t>
    </r>
  </si>
  <si>
    <r>
      <t xml:space="preserve">Tip podatka: Predefinirani skup vrijednosti
</t>
    </r>
    <r>
      <rPr>
        <i/>
        <sz val="9"/>
        <color theme="1"/>
        <rFont val="Arial"/>
        <family val="2"/>
        <charset val="238"/>
      </rPr>
      <t>Uputa: Na ovo pitanje se obvezno odgovara. Ako je odgovor na ovo pitanje "DA", odgovara se na pitanja 6.19., 6.19.1.,6.19.2. i 6.20. te odgovor na sljedeće pitanje (6.19.) mora biti veći od "0". Ako je odgovor na ovo pitanje "NE", ne odgovara se na pitanja 6.19., 6.19.1., 6.19.2.i 6.20.</t>
    </r>
  </si>
  <si>
    <r>
      <t xml:space="preserve">Tip podatka: Predefinirani skup vrijednosti
</t>
    </r>
    <r>
      <rPr>
        <i/>
        <sz val="9"/>
        <color theme="1"/>
        <rFont val="Arial"/>
        <family val="2"/>
        <charset val="238"/>
      </rPr>
      <t xml:space="preserve">Uputa: Ako je odgovor na pitanje 6.15. "DA", odgovara se na ovo pitanje (6.17.) i može se odgovoriti "gruba povreda dužnosti" ili " nesposobnost za uredno obavljanje poslova društva" ili " izglasavanje nepovjerenja u GS društva" ili "ostalo". </t>
    </r>
  </si>
  <si>
    <r>
      <t xml:space="preserve">Tip podatka: Predefinirani skup vrijednosti
</t>
    </r>
    <r>
      <rPr>
        <i/>
        <sz val="9"/>
        <color theme="1"/>
        <rFont val="Arial"/>
        <family val="2"/>
        <charset val="238"/>
      </rPr>
      <t>Uputa: Na ovo pitanje se obvezno odgovara. Ako je odgovor na ovo pitanje "DA", odgovara se na pitanja 6.22., 6.22.1. i 6.22.2. te odgovor na pitanje 6.22. mora biti veći od "0". Ako je odgovor na ovo pitanje "NE", ne odgovara se na pitanja 6.22., 6.22.1 i 6.22.2.</t>
    </r>
  </si>
  <si>
    <r>
      <t xml:space="preserve">Tip podatka: Predefinirani skup vrijednosti
</t>
    </r>
    <r>
      <rPr>
        <i/>
        <sz val="9"/>
        <color theme="1"/>
        <rFont val="Arial"/>
        <family val="2"/>
        <charset val="238"/>
      </rPr>
      <t>Uputa: Na ovo pitanje se obvezno odgovara. Ako je odgovor na ovo pitanje "DA",  odgovara se na pitanja 6.24., 6.24.1. i 6.24.2. te odgovor na sljedeće pitanje (6.24.) mora biti veći od "0". Ako je odgovor na ovo pitanje "NE", ne odgovara se na pitanja 6.24., 6.24.1. i 6.24.2.</t>
    </r>
  </si>
  <si>
    <r>
      <t xml:space="preserve">Tip podatka: Predefinirani skup vrijednosti
</t>
    </r>
    <r>
      <rPr>
        <i/>
        <sz val="9"/>
        <color theme="1"/>
        <rFont val="Arial"/>
        <family val="2"/>
        <charset val="238"/>
      </rPr>
      <t>Uputa: Na ovo pitanje se obvezno odgovara. Ako je odgovor na ovo pitanje "DA", odgovor na sljedeće pitanje (6.25.1.) mora biti veći od "0". Ako je odgovor na ovo pitanje "NE", ne odgovara se na pitanje 6.25.1.</t>
    </r>
  </si>
  <si>
    <r>
      <t xml:space="preserve">Tip podatka: Predefinirani skup vrijednosti
</t>
    </r>
    <r>
      <rPr>
        <i/>
        <sz val="9"/>
        <color theme="1"/>
        <rFont val="Arial"/>
        <family val="2"/>
        <charset val="238"/>
      </rPr>
      <t>Uputa: Na ovo pitanje se obvezno odgovara. Ako je odgovor na ovo pitanje "DA", odgovara se na pitanja 6.27., 6.27.1. i 6.27.2. te odgovor na sljedeće pitanje (6.27.) mora biti veći od "0". Ako je odgovor na ovo pitanje "NE", ne odgovara se na pitanja 6.27., 6.27.1. i 6.27.2.</t>
    </r>
  </si>
  <si>
    <r>
      <t xml:space="preserve">Tip podatka: Predefinirani skup vrijednosti
</t>
    </r>
    <r>
      <rPr>
        <i/>
        <sz val="9"/>
        <color theme="1"/>
        <rFont val="Arial"/>
        <family val="2"/>
        <charset val="238"/>
      </rPr>
      <t>Uputa: Na ovo pitanje se obvezno odgovara. Ako je odgovor na ovo pitanje "DA", odgovara se na pitanja 6.29., 6.29.1., 6.29.2. i 6.30. te odgovor na sljedeće pitanje (6.29.) mora biti veći od "0". Ako je odgovor na ovo pitanje "NE", ne odgovara se na pitanja 6.29., 6.29.1., 6.29.2. i 6.30.</t>
    </r>
  </si>
  <si>
    <r>
      <t xml:space="preserve">Tip podatka: Predefinirani skup vrijednosti
</t>
    </r>
    <r>
      <rPr>
        <i/>
        <sz val="9"/>
        <color theme="1"/>
        <rFont val="Arial"/>
        <family val="2"/>
        <charset val="238"/>
      </rPr>
      <t>Uputa: Na ovo pitanje se obvezno odgovara. Ako je odgovor na ovo pitanje "DA", odgovor na sljedeće pitanje (6.42.1.) mora biti veći od "0". Ako je odgovor na ovo pitanje "NE", ne odgovara se na pitanje 6.42.1.</t>
    </r>
  </si>
  <si>
    <r>
      <t xml:space="preserve">Tip podatka: Predefinirani skup vrijednosti
</t>
    </r>
    <r>
      <rPr>
        <i/>
        <sz val="9"/>
        <color theme="1"/>
        <rFont val="Arial"/>
        <family val="2"/>
        <charset val="238"/>
      </rPr>
      <t>Uputa: Na ovo pitanje se obvezno odgovara. Ako je odgovor na ovo pitanje "DA", odgovor na sljedeće pitanje (6.43.1.) mora biti veći od "0". Ako je odgovor na ovo pitanje "NE", ne odgovara se na pitanje 6.43.1.</t>
    </r>
  </si>
  <si>
    <r>
      <t xml:space="preserve">Tip podatka: Predefinirani skup vrijednosti
</t>
    </r>
    <r>
      <rPr>
        <i/>
        <sz val="9"/>
        <color theme="1"/>
        <rFont val="Arial"/>
        <family val="2"/>
        <charset val="238"/>
      </rPr>
      <t>Uputa: Na ovo pitanje se obvezno odgovara. Ako je odgovor na ovo pitanje "DA", odgovor na sljedeće pitanje (6.44.1.) mora biti veći od "0". Ako je odgovor na ovo pitanje "NE", ne odgovara se na pitanje 6.44.1.</t>
    </r>
  </si>
  <si>
    <r>
      <t xml:space="preserve">Tip podatka: Predefinirani skup vrijednosti
</t>
    </r>
    <r>
      <rPr>
        <i/>
        <sz val="9"/>
        <color theme="1"/>
        <rFont val="Arial"/>
        <family val="2"/>
        <charset val="238"/>
      </rPr>
      <t>Uputa: Na ovo pitanje se obvezno odgovara. Ako je odgovor na ovo pitanje "DA", odgovor na sljedeće pitanje  (6.45.1.) mora biti veći od "0". Ako je odgovor na ovo pitanje "NE", ne odgovara se na pitanje 6.45.1.</t>
    </r>
  </si>
  <si>
    <r>
      <t xml:space="preserve">Tip podatka: Predefinirani skup vrijednosti
</t>
    </r>
    <r>
      <rPr>
        <i/>
        <sz val="9"/>
        <color theme="1"/>
        <rFont val="Arial"/>
        <family val="2"/>
        <charset val="238"/>
      </rPr>
      <t>Uputa: Na ovo pitanje se obvezno odgovara. Ako je odgovor na ovo pitanje "DA", odgovor na sljedeće pitanje (6.46.1.) mora biti veći od "0". Ako je odgovor na ovo pitanje "NE", ne odgovara se na pitanje 6.46.1.</t>
    </r>
  </si>
  <si>
    <r>
      <t xml:space="preserve">Tip podatka: Predefinirani skup vrijednosti
</t>
    </r>
    <r>
      <rPr>
        <i/>
        <sz val="9"/>
        <color theme="1"/>
        <rFont val="Arial"/>
        <family val="2"/>
        <charset val="238"/>
      </rPr>
      <t xml:space="preserve">Uputa: Na ovo pitanje se obvezno odgovara. Ako je odgovor na ovo pitanje "DA", odgovor na sljedeće pitanje  (6.47.1.) mora biti veći od "0". Ako je odgovor na ovo pitanje "NE", ne odgovara se na pitanje 6.47.1. </t>
    </r>
  </si>
  <si>
    <r>
      <t xml:space="preserve">Tip podatka: Predefinirani skup vrijednosti
</t>
    </r>
    <r>
      <rPr>
        <i/>
        <sz val="9"/>
        <rFont val="Arial"/>
        <family val="2"/>
        <charset val="238"/>
      </rPr>
      <t>Uputa: Na ovo pitanje se obvezno odgovara. Ako je odgovor na ovo pitanje "DA", odgovor na sljedeće pitanje (7.4.1.) mora biti veći od "0". Ako je odgovor na ovo pitanje "NE", ne odgovara se na pitanje 7.4.1.</t>
    </r>
  </si>
  <si>
    <r>
      <t xml:space="preserve">Tip podatka: Predefinirani skup vrijednosti
</t>
    </r>
    <r>
      <rPr>
        <i/>
        <sz val="9"/>
        <rFont val="Arial"/>
        <family val="2"/>
        <charset val="238"/>
      </rPr>
      <t>Uputa: Na ovo pitanje se obvezno odgovara. Ako je odgovor na ovo pitanje "DA", obvezno se odgovara na pitanje (7.6.1.) te odgovor mora biti veći od "0". Ako je odgovor na ovo pitanje "NE", ne odgovara se na pitanje 7.6.1.</t>
    </r>
  </si>
  <si>
    <r>
      <t xml:space="preserve">Tip podatka: Predefinirani skup vrijednosti
</t>
    </r>
    <r>
      <rPr>
        <i/>
        <sz val="9"/>
        <rFont val="Arial"/>
        <family val="2"/>
        <charset val="238"/>
      </rPr>
      <t>Uputa: na ovo pitanje se obvezno odgovara. Ako je odgovor na ovo pitanje "DA", odgovara se na  sljedeće pitanje (7.8.1.) i odgovor mora biti veći od "0". Ako je odgovor na ovo pitanje "NE", ne odgovara se na pitanje 7.8.1.</t>
    </r>
  </si>
  <si>
    <r>
      <t xml:space="preserve">Tip podatka: Predefinirani skup vrijednosti
</t>
    </r>
    <r>
      <rPr>
        <i/>
        <sz val="9"/>
        <rFont val="Arial"/>
        <family val="2"/>
        <charset val="238"/>
      </rPr>
      <t>Uputa: Na ovo pitanje se obvezno odgovara. Ako je odgovor na ovo pitanje "DA", odgovara se na sljedeće pitanje (7.7.1.) i odgovor  mora biti veći od "0". Ako je odgovor na ovo pitanje "NE", ne odgovara se na pitanje 7.7.1.</t>
    </r>
  </si>
  <si>
    <r>
      <t xml:space="preserve">Tip podatka: Predefinirani skup vrijednosti
</t>
    </r>
    <r>
      <rPr>
        <i/>
        <sz val="9"/>
        <color theme="1"/>
        <rFont val="Arial"/>
        <family val="2"/>
        <charset val="238"/>
      </rPr>
      <t xml:space="preserve">Uputa: Na ovo pitanje se obvezno odgovara. Ako je odgovor na ovo pitanje "DA", odgovara se na pitanja 7.16.1. i 7.16.2. Ako je odgovor na ovo pitanje "NE",  ne odgovara se na pitanja 7.16.1. i 7.16.2. Više rukovodstvo (označava zaposlenike koji se nalaze na izvršnim položajima svih poslovnih funkcija društva). </t>
    </r>
  </si>
  <si>
    <r>
      <t xml:space="preserve">Tip podatka: Predefinirani skup vrijednosti
</t>
    </r>
    <r>
      <rPr>
        <i/>
        <sz val="9"/>
        <rFont val="Arial"/>
        <family val="2"/>
        <charset val="238"/>
      </rPr>
      <t>Uputa: Na ovo pitanje se obvezno odgovara. Ako je odgovor na ovo pitanje "DA", odgovor na sljedeće pitanje (7.17.1.) mora biti veći od "0". Ako je odgovor na ovo pitanje "NE", ne odgovara se na pitanje 7.17.1.</t>
    </r>
  </si>
  <si>
    <r>
      <t xml:space="preserve">Tip podatka: Predefinirani skup vrijednosti
</t>
    </r>
    <r>
      <rPr>
        <i/>
        <sz val="9"/>
        <rFont val="Arial"/>
        <family val="2"/>
        <charset val="238"/>
      </rPr>
      <t>Uputa: Na ovo pitanje se obvezno odgovara. Ako je odgovor na ovo pitanje "DA", odgovor na sljedeće pitanje (7.19.1.) mora biti veći od "0". Ako je odgovor na ovo pitanje "NE", ne odgovara se na sljedeće pitanje (7.19.1.)</t>
    </r>
  </si>
  <si>
    <r>
      <t xml:space="preserve">Tip podatka: Predefinirani skup vrijednosti
</t>
    </r>
    <r>
      <rPr>
        <i/>
        <sz val="9"/>
        <color theme="1"/>
        <rFont val="Arial"/>
        <family val="2"/>
        <charset val="238"/>
      </rPr>
      <t xml:space="preserve">Uputa: Upisuje se vrsta povezanosti s drugim članovima nadzornog odbora. </t>
    </r>
  </si>
  <si>
    <r>
      <t xml:space="preserve">Tip podatka: Predefinirani skup vrijednosti 
</t>
    </r>
    <r>
      <rPr>
        <i/>
        <sz val="9"/>
        <color theme="1"/>
        <rFont val="Arial"/>
        <family val="2"/>
        <charset val="238"/>
      </rPr>
      <t xml:space="preserve">Uputa: Na ovo pitanje se obvezno odgovara. Ako je odgovor na ovo pitanje "NE", na sljedeće pitanje (3.16.1.) se ne odgovara. Ako je odgovor na ovo pitanje "DA", odgovara se na sljedeće pitanje (3.16.1.) </t>
    </r>
  </si>
  <si>
    <r>
      <t xml:space="preserve">Tip podatka: Predefinirani skup vrijednosti
</t>
    </r>
    <r>
      <rPr>
        <i/>
        <sz val="9"/>
        <color theme="1"/>
        <rFont val="Arial"/>
        <family val="2"/>
        <charset val="238"/>
      </rPr>
      <t>Uputa: Na ovo pitanje se obvezno odgovara. Ako je odgovor na ovo pitanje "NE", na sljedeće pitanje (3.13.1.) se ne odgovara. Ako je odgovor na ovo pitanje "DA", odgovara se na sljedeće pitanje (3.13.1.)</t>
    </r>
  </si>
  <si>
    <r>
      <t xml:space="preserve">Tip podatka: Predefinirani skup vrijednosti
</t>
    </r>
    <r>
      <rPr>
        <i/>
        <sz val="9"/>
        <color theme="1"/>
        <rFont val="Arial"/>
        <family val="2"/>
        <charset val="238"/>
      </rPr>
      <t xml:space="preserve">Uputa: Na ovo pitanje se obvezno odgovara. Ako je odgovor na ovo pitanje "NE", na sljedeće pitanje (3.14.1.) se ne odgovara. Ako je odgovor na ovo pitanje "DA", odgovara se na sljedeće pitanje (3.14.1.). </t>
    </r>
  </si>
  <si>
    <r>
      <t xml:space="preserve">Tip podatka: Predefinirani skup vrijednosti
</t>
    </r>
    <r>
      <rPr>
        <i/>
        <sz val="9"/>
        <color theme="1"/>
        <rFont val="Arial"/>
        <family val="2"/>
        <charset val="238"/>
      </rPr>
      <t>Uputa: Ako je odgovor na ovo pitanje "NE", ne odgovara se na   pitanje 2.11.1. Ako je odgovor na ovo pitanje "DA", odgovara se na sljedeće pitanje (2.11.1.).</t>
    </r>
  </si>
  <si>
    <r>
      <t xml:space="preserve">Tip podatka: Predefinirani skup vrijednosti
</t>
    </r>
    <r>
      <rPr>
        <i/>
        <sz val="9"/>
        <color theme="1"/>
        <rFont val="Arial"/>
        <family val="2"/>
        <charset val="238"/>
      </rPr>
      <t xml:space="preserve">Uputa: Ako je odgovor na ovo pitanje "NE", ne odgovara se na na pitanje 2.12.1. 
Ako je odgovor na ovo pitanje "DA", odgovara se na sljedeće pitanje (2.12.1.). </t>
    </r>
  </si>
  <si>
    <r>
      <t xml:space="preserve">Tip podatka: Predefinirani skup vrijednosti
</t>
    </r>
    <r>
      <rPr>
        <i/>
        <sz val="9"/>
        <rFont val="Arial"/>
        <family val="2"/>
        <charset val="238"/>
      </rPr>
      <t xml:space="preserve">Uputa: Na ovo pitanje se obvezno odgovara. Ako je odgovor na ovo pitanje "DA", odgovara se na pitanje 9.7.1. Ako je odgovor na ovo pitanje "NE", ne odgovara se na pitanje 9.7.1. </t>
    </r>
  </si>
  <si>
    <r>
      <t xml:space="preserve">Sva pitanja sadržana u ovom upitniku odnose se na </t>
    </r>
    <r>
      <rPr>
        <u/>
        <sz val="9"/>
        <color rgb="FF000000"/>
        <rFont val="Arial"/>
        <family val="2"/>
        <charset val="238"/>
      </rPr>
      <t>razdoblje od jedne kalendarske godine</t>
    </r>
    <r>
      <rPr>
        <sz val="9"/>
        <color rgb="FF000000"/>
        <rFont val="Arial"/>
        <family val="2"/>
        <charset val="238"/>
      </rPr>
      <t xml:space="preserve">.
Kodeks je namijenjen društvima s </t>
    </r>
    <r>
      <rPr>
        <b/>
        <sz val="9"/>
        <color rgb="FF000000"/>
        <rFont val="Arial"/>
        <family val="2"/>
        <charset val="238"/>
      </rPr>
      <t xml:space="preserve">dualističkim ustrojem </t>
    </r>
    <r>
      <rPr>
        <sz val="9"/>
        <color rgb="FF000000"/>
        <rFont val="Arial"/>
        <family val="2"/>
        <charset val="238"/>
      </rPr>
      <t xml:space="preserve">obzirom da je takva struktura upravljanja najčešća kod društava čije su dionice uvrštene na Zagrebačku burzu. Ako izdavatelj ima </t>
    </r>
    <r>
      <rPr>
        <b/>
        <sz val="9"/>
        <color rgb="FF000000"/>
        <rFont val="Arial"/>
        <family val="2"/>
        <charset val="238"/>
      </rPr>
      <t>monistički ustroj</t>
    </r>
    <r>
      <rPr>
        <sz val="9"/>
        <color rgb="FF000000"/>
        <rFont val="Arial"/>
        <family val="2"/>
        <charset val="238"/>
      </rPr>
      <t>, upitnik o praksama upravljanja ispunjava u skladu s dodatkom B Kodeksa korporativnog upravljanja.
Na pitanja u upitniku u kojima je tip podatka predefinirani skup vrijednosti, izabire se odgovor iz padajućeg izbornika za svako pitanje u stupcu "Odgovor". Ukoliko je odgovor na neko pitanje "NE", sljedeće pitanje/pitanja na koja nije potrebno odgovarati, neće biti prikazana u upitniku, osim u izvještajima Uprava, Nadzorni odbor i GS-pojedinačno u kojima treba slijediti upute za popunjavanje.
Uputa za generiranje xml sheme iz xls datoteke objavljena je na web stranici Hanfe pod Tehničke upute i obrasci u dijelu Transparentnost izdavatelja. U uputi je također opisan postupak za dodavanje redaka u izvještajima u kojima sami izdavatelji dodaju onoliko redaka koliko imaju zapisa u tom izvještaju (u upitniku o praksama upravljanja za izdavatelje dionica to su izvještaji Uprava, Nadzorni odbor i GS_pojedinačno</t>
    </r>
  </si>
  <si>
    <t>* Upisuje se godina na koju se unose podaci iz upitnika</t>
  </si>
  <si>
    <t>1.6.1. Prosječna ukupna bruto plaća žena, isplaćena tijekom godine (ne uključujući plaću članica uprave i nadzornog odbora koje su zaposlenici), u kunama</t>
  </si>
  <si>
    <r>
      <t xml:space="preserve">Tip podatka: Brojčani bez decimala
Dozvoljava se unos nule(0): Da
Dozvoljava se unos pozitivnog broja: Da
Dozvoljava se unos negativnog broja: Ne
</t>
    </r>
    <r>
      <rPr>
        <i/>
        <sz val="9"/>
        <color theme="1"/>
        <rFont val="Arial"/>
        <family val="2"/>
        <charset val="238"/>
      </rPr>
      <t>Uputa: Na ovo pitanje se obvezno odgovara ako je odgovor na pitanje 1.3. "Dualistički ustroj".</t>
    </r>
  </si>
  <si>
    <r>
      <t xml:space="preserve">Tip podatka: Brojčani sa 2 decimale 
Dozvoljava se unos nule(0): Ne
Dozvoljava se unos pozitivnog broja: Da
Dozvoljava se unos negativnog broja: Ne
</t>
    </r>
    <r>
      <rPr>
        <i/>
        <sz val="9"/>
        <color theme="1"/>
        <rFont val="Arial"/>
        <family val="2"/>
        <charset val="238"/>
      </rPr>
      <t>Uputa: Na ovo pitanje se obvezno odgovara.Upisuje se prosječna ukupna godišnja bruto plaća, u kunama , ne uključujući plaću članova uprave i nadzornog odbora koji su zaposlenici</t>
    </r>
  </si>
  <si>
    <r>
      <t xml:space="preserve">Tip podatka: Brojčani bez decimala
Dozvoljava se unos nule(0): Ne
Dozvoljava se unos pozitivnog broja: Da
Dozvoljava se unos negativnog broja: Ne
</t>
    </r>
    <r>
      <rPr>
        <i/>
        <sz val="9"/>
        <color theme="1"/>
        <rFont val="Arial"/>
        <family val="2"/>
        <charset val="238"/>
      </rPr>
      <t>Uputa: Upisuje se broj održanih sjednica i ostalih sastanaka revizijskog odbora na kojima se odlučivalo.</t>
    </r>
  </si>
  <si>
    <r>
      <t xml:space="preserve">Tip podatka: Brojčani bez decimala
Dozvoljava se unos nule(0): Ne
Dozvoljava se unos pozitivnog broja: Da
Dozvoljava se unos negativnog broja: Ne
</t>
    </r>
    <r>
      <rPr>
        <i/>
        <sz val="9"/>
        <color theme="1"/>
        <rFont val="Arial"/>
        <family val="2"/>
        <charset val="238"/>
      </rPr>
      <t xml:space="preserve">Uputa: Upisuje se broj održanih sjednica i ostalih sastanaka Odbora za primitke na kojima se odlučivalo. </t>
    </r>
  </si>
  <si>
    <r>
      <t xml:space="preserve">Tip podatka: Brojčani bez decimala
Dozvoljava se unos nule(0): Da
Dozvoljava se unos pozitivnog broja: Da
Dozvoljava se unos negativnog broja: Ne
</t>
    </r>
    <r>
      <rPr>
        <i/>
        <sz val="9"/>
        <color theme="1"/>
        <rFont val="Arial"/>
        <family val="2"/>
        <charset val="238"/>
      </rPr>
      <t>Uputa: Na ovo pitanje se obvezno odgovara. Ako je odgovor na ovo pitanje veći od "0", odgovara se na pitanje 5.5.1. Ako je na ovo pitanje odgovoreno "0", ne odgovara se na sljedeće pitanje (5.5.1.). Upisuje se broj održanih sjednica i ostalih sastanaka nadzornog odbora na kojima se odlučivalo.</t>
    </r>
  </si>
  <si>
    <r>
      <t xml:space="preserve">Tip podatka: Predefinirani skup vrijednosti
</t>
    </r>
    <r>
      <rPr>
        <i/>
        <sz val="9"/>
        <rFont val="Arial"/>
        <family val="2"/>
        <charset val="238"/>
      </rPr>
      <t>Uputa: Na ovo pitanje se obvezno odgovara. Ako je odgovor na ovo pitanje "DA",  odgovara se na pitanja 7.5.1. i 7.5.2. te odgovori moraju biti veći od  "0". Ako je odgovor na ovo pitanje "NE", ne odgovara se na pitanja 7.5.1. i 7.5.2. Na ovo pitanje se odgovara u odnosu na dodijeljene dionice izdavatelja članovima uprave.</t>
    </r>
  </si>
  <si>
    <r>
      <t xml:space="preserve">Tip podatka: Predefinirani skup vrijednosti: Da_Ne
</t>
    </r>
    <r>
      <rPr>
        <i/>
        <sz val="9"/>
        <rFont val="Arial"/>
        <family val="2"/>
        <charset val="238"/>
      </rPr>
      <t>Uputa: Na ovo pitanje se obvezno odgovara. Ako je odgovor na ovo pitanje "DA", odgovori na sljedeća pitanja (7.18.1. i 7.18.2.) moraju biti veći od "0". Ako je odgovor na ovo pitanje "NE", ne odgovara se na pitanja 7.18.1. i 7.18.2. Na ovo pitanje se odgovara u odnosu na dodijeljene dionice izdavatelja višem rukovodstvu.</t>
    </r>
  </si>
  <si>
    <t>13.1.1. Bruto novčani iznos poslova (transakcija s povezanim osobama) koje je izdavatelj ostvario s dioničarima koji imaju više od 5% temeljnog kapitala izdavatelja tijekom godine, u kunama</t>
  </si>
  <si>
    <t>6.24.2. Broj novih imenovanja (prvi mandat) članova nadzornog odbora tijekom godine - direktora/predsjednika nadzornog odbora</t>
  </si>
  <si>
    <t>6.32.2. Broj članova nadzornog odbora koji su dali otkaz prije isteka mandata tijekom godine - direktora/predsjednika nadzornog odbora</t>
  </si>
  <si>
    <t>DA</t>
  </si>
  <si>
    <t>Dualistički ustroj</t>
  </si>
  <si>
    <t>NE</t>
  </si>
  <si>
    <t>Sandra Uzelac</t>
  </si>
  <si>
    <t>81118319555</t>
  </si>
  <si>
    <t>Žensko</t>
  </si>
  <si>
    <t>od 46 - 55 godina</t>
  </si>
  <si>
    <t>Domaće</t>
  </si>
  <si>
    <t>49628183194</t>
  </si>
  <si>
    <t>ostalo</t>
  </si>
  <si>
    <t>07014957961</t>
  </si>
  <si>
    <t>Francesco Ciaramela</t>
  </si>
  <si>
    <t>89248169885</t>
  </si>
  <si>
    <t>Giorgio Filippi</t>
  </si>
  <si>
    <t>00728288381</t>
  </si>
  <si>
    <t>Zoran Košuta</t>
  </si>
  <si>
    <t>53589975107</t>
  </si>
  <si>
    <t>Muško</t>
  </si>
  <si>
    <t>iznad 56 godina</t>
  </si>
  <si>
    <t>Strano</t>
  </si>
  <si>
    <t>Poslovna i rodbinska</t>
  </si>
  <si>
    <t>Poslovna</t>
  </si>
  <si>
    <t>Revizijski odbor</t>
  </si>
  <si>
    <t>osobni razlozi</t>
  </si>
  <si>
    <t>Nije javno objavljeno</t>
  </si>
  <si>
    <t>ZSE i SRPI</t>
  </si>
  <si>
    <t>Deloitte</t>
  </si>
  <si>
    <t>Vlastite internet stranice, ZSE i SRPI</t>
  </si>
  <si>
    <t>Isplata dividende</t>
  </si>
  <si>
    <t>od 36 do 45 godina</t>
  </si>
  <si>
    <t>Glavna skupština</t>
  </si>
  <si>
    <t>Rizik makroekonomskog okruženja</t>
  </si>
  <si>
    <t>Aljoša Pavelin (do 25.03.2019.)</t>
  </si>
  <si>
    <t>dipl.inž.</t>
  </si>
  <si>
    <t>DA (do 25.03.2019.)</t>
  </si>
  <si>
    <t>Antonio Palumbo</t>
  </si>
  <si>
    <t>Raffale Palumbo</t>
  </si>
  <si>
    <t>univ. spec. oec.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</si>
</sst>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2" x14ac:knownFonts="1">
    <font>
      <sz val="11"/>
      <color theme="1"/>
      <name val="Calibri"/>
      <family val="2"/>
      <charset val="238"/>
      <scheme val="minor"/>
    </font>
    <font>
      <sz val="11"/>
      <color theme="1"/>
      <name val="Calibri"/>
      <family val="2"/>
      <charset val="238"/>
      <scheme val="minor"/>
    </font>
    <font>
      <sz val="11"/>
      <color rgb="FF000000"/>
      <name val="Calibri"/>
      <family val="2"/>
      <charset val="238"/>
    </font>
    <font>
      <sz val="10"/>
      <color rgb="FF000000"/>
      <name val="Arial"/>
      <family val="2"/>
      <charset val="238"/>
    </font>
    <font>
      <sz val="10"/>
      <color theme="1"/>
      <name val="Arial"/>
      <family val="2"/>
      <charset val="238"/>
    </font>
    <font>
      <b/>
      <sz val="10"/>
      <color theme="1"/>
      <name val="Arial"/>
      <family val="2"/>
      <charset val="238"/>
    </font>
    <font>
      <b/>
      <sz val="9"/>
      <color indexed="8"/>
      <name val="Arial"/>
      <family val="2"/>
      <charset val="238"/>
    </font>
    <font>
      <sz val="9"/>
      <color theme="1"/>
      <name val="Arial"/>
      <family val="2"/>
      <charset val="238"/>
    </font>
    <font>
      <sz val="9"/>
      <color rgb="FF000000"/>
      <name val="Arial"/>
      <family val="2"/>
      <charset val="238"/>
    </font>
    <font>
      <i/>
      <sz val="9"/>
      <color rgb="FFFF0000"/>
      <name val="Arial"/>
      <family val="2"/>
      <charset val="238"/>
    </font>
    <font>
      <sz val="9"/>
      <name val="Arial"/>
      <family val="2"/>
      <charset val="238"/>
    </font>
    <font>
      <b/>
      <sz val="9"/>
      <color rgb="FF000000"/>
      <name val="Arial"/>
      <family val="2"/>
      <charset val="238"/>
    </font>
    <font>
      <i/>
      <sz val="9"/>
      <name val="Arial"/>
      <family val="2"/>
      <charset val="238"/>
    </font>
    <font>
      <i/>
      <sz val="9"/>
      <color theme="1"/>
      <name val="Arial"/>
      <family val="2"/>
      <charset val="238"/>
    </font>
    <font>
      <sz val="11"/>
      <name val="Calibri"/>
      <family val="2"/>
      <charset val="238"/>
      <scheme val="minor"/>
    </font>
    <font>
      <sz val="9"/>
      <color rgb="FFFF0000"/>
      <name val="Arial"/>
      <family val="2"/>
      <charset val="238"/>
    </font>
    <font>
      <b/>
      <sz val="9"/>
      <color theme="1"/>
      <name val="Arial"/>
      <family val="2"/>
      <charset val="238"/>
    </font>
    <font>
      <u/>
      <sz val="11"/>
      <color rgb="FF000000"/>
      <name val="Arial"/>
      <family val="2"/>
      <charset val="238"/>
    </font>
    <font>
      <i/>
      <sz val="9"/>
      <color rgb="FF000000"/>
      <name val="Arial"/>
      <family val="2"/>
      <charset val="238"/>
    </font>
    <font>
      <sz val="9"/>
      <color theme="0"/>
      <name val="Arial"/>
      <family val="2"/>
      <charset val="238"/>
    </font>
    <font>
      <sz val="10"/>
      <color theme="0"/>
      <name val="Arial"/>
      <family val="2"/>
      <charset val="238"/>
    </font>
    <font>
      <u/>
      <sz val="9"/>
      <color rgb="FF000000"/>
      <name val="Arial"/>
      <family val="2"/>
      <charset val="238"/>
    </font>
  </fonts>
  <fills count="9">
    <fill>
      <patternFill patternType="none"/>
    </fill>
    <fill>
      <patternFill patternType="gray125"/>
    </fill>
    <fill>
      <patternFill patternType="solid">
        <fgColor theme="0" tint="-0.249977111117893"/>
        <bgColor rgb="FF000000"/>
      </patternFill>
    </fill>
    <fill>
      <patternFill patternType="solid">
        <fgColor theme="0" tint="-0.249977111117893"/>
        <bgColor indexed="64"/>
      </patternFill>
    </fill>
    <fill>
      <patternFill patternType="solid">
        <fgColor theme="0"/>
        <bgColor indexed="64"/>
      </patternFill>
    </fill>
    <fill>
      <patternFill patternType="solid">
        <fgColor theme="0" tint="-0.34998626667073579"/>
        <bgColor indexed="64"/>
      </patternFill>
    </fill>
    <fill>
      <patternFill patternType="solid">
        <fgColor theme="0" tint="-0.34998626667073579"/>
        <bgColor rgb="FF000000"/>
      </patternFill>
    </fill>
    <fill>
      <patternFill patternType="solid">
        <fgColor theme="0" tint="-0.14999847407452621"/>
        <bgColor indexed="64"/>
      </patternFill>
    </fill>
    <fill>
      <patternFill patternType="solid">
        <fgColor rgb="FF92D05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rgb="FF000000"/>
      </top>
      <bottom style="thin">
        <color rgb="FF000000"/>
      </bottom>
      <diagonal/>
    </border>
    <border>
      <left style="thin">
        <color rgb="FF000000"/>
      </left>
      <right/>
      <top style="thin">
        <color rgb="FF000000"/>
      </top>
      <bottom style="thin">
        <color rgb="FF000000"/>
      </bottom>
      <diagonal/>
    </border>
    <border>
      <left style="thin">
        <color indexed="64"/>
      </left>
      <right style="thin">
        <color indexed="64"/>
      </right>
      <top style="thin">
        <color indexed="64"/>
      </top>
      <bottom/>
      <diagonal/>
    </border>
  </borders>
  <cellStyleXfs count="3">
    <xf numFmtId="0" fontId="0" fillId="0" borderId="0"/>
    <xf numFmtId="0" fontId="2" fillId="0" borderId="0"/>
    <xf numFmtId="0" fontId="1" fillId="0" borderId="0"/>
  </cellStyleXfs>
  <cellXfs count="155">
    <xf numFmtId="0" fontId="0" fillId="0" borderId="0" xfId="0"/>
    <xf numFmtId="0" fontId="6" fillId="2" borderId="1" xfId="1" applyFont="1" applyFill="1" applyBorder="1" applyAlignment="1">
      <alignment horizontal="center" vertical="center" wrapText="1"/>
    </xf>
    <xf numFmtId="0" fontId="7" fillId="0" borderId="0" xfId="0" applyFont="1"/>
    <xf numFmtId="0" fontId="8" fillId="0" borderId="1" xfId="1" applyFont="1" applyFill="1" applyBorder="1" applyAlignment="1">
      <alignment vertical="center" wrapText="1"/>
    </xf>
    <xf numFmtId="0" fontId="7" fillId="0" borderId="1" xfId="1" applyFont="1" applyFill="1" applyBorder="1" applyAlignment="1">
      <alignment horizontal="left" vertical="center" wrapText="1"/>
    </xf>
    <xf numFmtId="0" fontId="7" fillId="4" borderId="1" xfId="1" applyFont="1" applyFill="1" applyBorder="1" applyAlignment="1">
      <alignment vertical="center" wrapText="1"/>
    </xf>
    <xf numFmtId="0" fontId="7" fillId="0" borderId="1" xfId="1" applyFont="1" applyFill="1" applyBorder="1" applyAlignment="1">
      <alignment vertical="center" wrapText="1"/>
    </xf>
    <xf numFmtId="0" fontId="6" fillId="2" borderId="1" xfId="0" applyFont="1" applyFill="1" applyBorder="1" applyAlignment="1">
      <alignment horizontal="center" vertical="center" wrapText="1"/>
    </xf>
    <xf numFmtId="0" fontId="10" fillId="0" borderId="1" xfId="0" applyFont="1" applyFill="1" applyBorder="1" applyAlignment="1">
      <alignment vertical="center" wrapText="1"/>
    </xf>
    <xf numFmtId="0" fontId="8" fillId="0" borderId="1" xfId="0" applyFont="1" applyFill="1" applyBorder="1" applyAlignment="1">
      <alignment vertical="center" wrapText="1"/>
    </xf>
    <xf numFmtId="0" fontId="7" fillId="0" borderId="1" xfId="0" applyFont="1" applyFill="1" applyBorder="1" applyAlignment="1">
      <alignment vertical="center" wrapText="1"/>
    </xf>
    <xf numFmtId="0" fontId="7" fillId="0" borderId="0" xfId="0" applyFont="1" applyAlignment="1">
      <alignment vertical="center"/>
    </xf>
    <xf numFmtId="0" fontId="10" fillId="0" borderId="1" xfId="1" applyFont="1" applyFill="1" applyBorder="1" applyAlignment="1">
      <alignment vertical="center" wrapText="1"/>
    </xf>
    <xf numFmtId="0" fontId="6" fillId="2" borderId="1" xfId="1" applyFont="1" applyFill="1" applyBorder="1" applyAlignment="1">
      <alignment horizontal="center" vertical="center"/>
    </xf>
    <xf numFmtId="0" fontId="7" fillId="0" borderId="2" xfId="1" applyFont="1" applyFill="1" applyBorder="1" applyAlignment="1">
      <alignment vertical="center" wrapText="1"/>
    </xf>
    <xf numFmtId="0" fontId="5" fillId="0" borderId="1" xfId="2" applyFont="1" applyBorder="1" applyAlignment="1" applyProtection="1">
      <alignment horizontal="center" vertical="center" wrapText="1"/>
    </xf>
    <xf numFmtId="0" fontId="10" fillId="0" borderId="0" xfId="0" applyFont="1" applyAlignment="1">
      <alignment vertical="center"/>
    </xf>
    <xf numFmtId="0" fontId="0" fillId="0" borderId="0" xfId="0" applyAlignment="1">
      <alignment vertical="center"/>
    </xf>
    <xf numFmtId="0" fontId="14" fillId="0" borderId="0" xfId="0" applyFont="1" applyAlignment="1">
      <alignment vertical="center"/>
    </xf>
    <xf numFmtId="0" fontId="11" fillId="2" borderId="1" xfId="0" applyFont="1" applyFill="1" applyBorder="1" applyAlignment="1">
      <alignment horizontal="center" vertical="center" wrapText="1"/>
    </xf>
    <xf numFmtId="0" fontId="10" fillId="0" borderId="0" xfId="0" applyFont="1"/>
    <xf numFmtId="0" fontId="7" fillId="4" borderId="1" xfId="0" applyFont="1" applyFill="1" applyBorder="1" applyAlignment="1">
      <alignment vertical="center" wrapText="1"/>
    </xf>
    <xf numFmtId="0" fontId="5" fillId="0" borderId="1" xfId="2" applyNumberFormat="1" applyFont="1" applyBorder="1" applyAlignment="1" applyProtection="1">
      <alignment horizontal="center" vertical="center" wrapText="1"/>
    </xf>
    <xf numFmtId="0" fontId="0" fillId="0" borderId="0" xfId="0" applyNumberFormat="1"/>
    <xf numFmtId="0" fontId="15" fillId="0" borderId="0" xfId="0" applyFont="1"/>
    <xf numFmtId="0" fontId="7" fillId="0" borderId="0" xfId="0" applyFont="1" applyFill="1" applyAlignment="1">
      <alignment vertical="center"/>
    </xf>
    <xf numFmtId="0" fontId="16" fillId="0" borderId="0" xfId="0" applyFont="1" applyProtection="1"/>
    <xf numFmtId="0" fontId="7" fillId="0" borderId="0" xfId="0" applyFont="1" applyProtection="1"/>
    <xf numFmtId="0" fontId="7" fillId="0" borderId="0" xfId="0" applyFont="1" applyFill="1"/>
    <xf numFmtId="0" fontId="8" fillId="5" borderId="1" xfId="1" applyFont="1" applyFill="1" applyBorder="1" applyAlignment="1">
      <alignment horizontal="left" vertical="center" wrapText="1"/>
    </xf>
    <xf numFmtId="0" fontId="8" fillId="5" borderId="1" xfId="1" applyFont="1" applyFill="1" applyBorder="1" applyAlignment="1">
      <alignment vertical="center" wrapText="1"/>
    </xf>
    <xf numFmtId="0" fontId="7" fillId="5" borderId="1" xfId="1" applyFont="1" applyFill="1" applyBorder="1" applyAlignment="1">
      <alignment horizontal="left" vertical="center" wrapText="1"/>
    </xf>
    <xf numFmtId="16" fontId="8" fillId="5" borderId="1" xfId="1" applyNumberFormat="1" applyFont="1" applyFill="1" applyBorder="1" applyAlignment="1">
      <alignment horizontal="left" vertical="center" wrapText="1"/>
    </xf>
    <xf numFmtId="0" fontId="8" fillId="5" borderId="1" xfId="1" applyFont="1" applyFill="1" applyBorder="1" applyAlignment="1">
      <alignment horizontal="left" vertical="center"/>
    </xf>
    <xf numFmtId="0" fontId="8" fillId="7" borderId="1" xfId="1" applyFont="1" applyFill="1" applyBorder="1" applyAlignment="1">
      <alignment vertical="center" wrapText="1"/>
    </xf>
    <xf numFmtId="0" fontId="8" fillId="7" borderId="1" xfId="0" applyFont="1" applyFill="1" applyBorder="1" applyAlignment="1">
      <alignment vertical="center" wrapText="1"/>
    </xf>
    <xf numFmtId="0" fontId="8" fillId="5" borderId="1" xfId="0" applyFont="1" applyFill="1" applyBorder="1" applyAlignment="1">
      <alignment vertical="center" wrapText="1"/>
    </xf>
    <xf numFmtId="0" fontId="10" fillId="5" borderId="1" xfId="0" applyFont="1" applyFill="1" applyBorder="1" applyAlignment="1">
      <alignment vertical="center" wrapText="1"/>
    </xf>
    <xf numFmtId="0" fontId="10" fillId="7" borderId="1" xfId="0" applyFont="1" applyFill="1" applyBorder="1" applyAlignment="1">
      <alignment vertical="center" wrapText="1"/>
    </xf>
    <xf numFmtId="0" fontId="10" fillId="5" borderId="4" xfId="1" applyFont="1" applyFill="1" applyBorder="1" applyAlignment="1">
      <alignment vertical="center" wrapText="1"/>
    </xf>
    <xf numFmtId="0" fontId="8" fillId="5" borderId="4" xfId="1" applyFont="1" applyFill="1" applyBorder="1" applyAlignment="1">
      <alignment vertical="center" wrapText="1"/>
    </xf>
    <xf numFmtId="0" fontId="8" fillId="7" borderId="4" xfId="1" applyFont="1" applyFill="1" applyBorder="1" applyAlignment="1">
      <alignment vertical="center" wrapText="1"/>
    </xf>
    <xf numFmtId="0" fontId="10" fillId="7" borderId="4" xfId="1" applyFont="1" applyFill="1" applyBorder="1" applyAlignment="1">
      <alignment vertical="center" wrapText="1"/>
    </xf>
    <xf numFmtId="0" fontId="8" fillId="5" borderId="3" xfId="1" applyFont="1" applyFill="1" applyBorder="1" applyAlignment="1">
      <alignment vertical="center" wrapText="1"/>
    </xf>
    <xf numFmtId="0" fontId="8" fillId="7" borderId="3" xfId="1" applyFont="1" applyFill="1" applyBorder="1" applyAlignment="1">
      <alignment vertical="center" wrapText="1"/>
    </xf>
    <xf numFmtId="0" fontId="10" fillId="7" borderId="3" xfId="1" applyFont="1" applyFill="1" applyBorder="1" applyAlignment="1">
      <alignment vertical="center" wrapText="1"/>
    </xf>
    <xf numFmtId="0" fontId="10" fillId="7" borderId="1" xfId="1" applyFont="1" applyFill="1" applyBorder="1" applyAlignment="1">
      <alignment vertical="center" wrapText="1"/>
    </xf>
    <xf numFmtId="0" fontId="10" fillId="5" borderId="1" xfId="1" applyFont="1" applyFill="1" applyBorder="1" applyAlignment="1">
      <alignment vertical="center" wrapText="1"/>
    </xf>
    <xf numFmtId="0" fontId="7" fillId="7" borderId="1" xfId="1" applyFont="1" applyFill="1" applyBorder="1" applyAlignment="1">
      <alignment vertical="center" wrapText="1"/>
    </xf>
    <xf numFmtId="0" fontId="7" fillId="5" borderId="3" xfId="1" applyFont="1" applyFill="1" applyBorder="1" applyAlignment="1">
      <alignment vertical="center" wrapText="1"/>
    </xf>
    <xf numFmtId="0" fontId="7" fillId="5" borderId="1" xfId="1" applyFont="1" applyFill="1" applyBorder="1" applyAlignment="1">
      <alignment vertical="center" wrapText="1"/>
    </xf>
    <xf numFmtId="0" fontId="8" fillId="6" borderId="1" xfId="1" applyFont="1" applyFill="1" applyBorder="1" applyAlignment="1">
      <alignment vertical="center" wrapText="1"/>
    </xf>
    <xf numFmtId="0" fontId="7" fillId="8" borderId="1" xfId="1" applyFont="1" applyFill="1" applyBorder="1" applyAlignment="1">
      <alignment horizontal="left" vertical="center" wrapText="1"/>
    </xf>
    <xf numFmtId="0" fontId="7" fillId="8" borderId="1" xfId="1" applyFont="1" applyFill="1" applyBorder="1" applyAlignment="1">
      <alignment vertical="center" wrapText="1"/>
    </xf>
    <xf numFmtId="0" fontId="10" fillId="8" borderId="1" xfId="1" applyFont="1" applyFill="1" applyBorder="1" applyAlignment="1">
      <alignment vertical="center" wrapText="1"/>
    </xf>
    <xf numFmtId="0" fontId="10" fillId="8" borderId="1" xfId="0" applyFont="1" applyFill="1" applyBorder="1" applyAlignment="1">
      <alignment vertical="center" wrapText="1"/>
    </xf>
    <xf numFmtId="0" fontId="8" fillId="8" borderId="1" xfId="0" applyFont="1" applyFill="1" applyBorder="1" applyAlignment="1">
      <alignment vertical="center" wrapText="1"/>
    </xf>
    <xf numFmtId="0" fontId="7" fillId="8" borderId="1" xfId="0" applyFont="1" applyFill="1" applyBorder="1" applyAlignment="1">
      <alignment vertical="center" wrapText="1"/>
    </xf>
    <xf numFmtId="0" fontId="15" fillId="8" borderId="1" xfId="0" applyFont="1" applyFill="1" applyBorder="1" applyAlignment="1">
      <alignment vertical="center" wrapText="1"/>
    </xf>
    <xf numFmtId="0" fontId="7" fillId="8" borderId="2" xfId="1" applyFont="1" applyFill="1" applyBorder="1" applyAlignment="1">
      <alignment vertical="center" wrapText="1"/>
    </xf>
    <xf numFmtId="0" fontId="8" fillId="8" borderId="1" xfId="1" applyFont="1" applyFill="1" applyBorder="1" applyAlignment="1">
      <alignment vertical="center" wrapText="1"/>
    </xf>
    <xf numFmtId="0" fontId="6" fillId="0" borderId="1" xfId="1" applyFont="1" applyFill="1" applyBorder="1" applyAlignment="1">
      <alignment horizontal="center" vertical="center" wrapText="1"/>
    </xf>
    <xf numFmtId="0" fontId="8" fillId="7" borderId="1" xfId="1" applyFont="1" applyFill="1" applyBorder="1" applyAlignment="1">
      <alignment horizontal="left" vertical="center" wrapText="1"/>
    </xf>
    <xf numFmtId="0" fontId="7" fillId="7" borderId="1" xfId="1" applyFont="1" applyFill="1" applyBorder="1" applyAlignment="1">
      <alignment horizontal="left" vertical="center" wrapText="1"/>
    </xf>
    <xf numFmtId="0" fontId="13" fillId="0" borderId="1" xfId="1" applyFont="1" applyFill="1" applyBorder="1" applyAlignment="1">
      <alignment vertical="center" wrapText="1"/>
    </xf>
    <xf numFmtId="0" fontId="12" fillId="0" borderId="1" xfId="1" applyFont="1" applyFill="1" applyBorder="1" applyAlignment="1">
      <alignment vertical="center" wrapText="1"/>
    </xf>
    <xf numFmtId="0" fontId="7" fillId="5" borderId="1" xfId="0" applyFont="1" applyFill="1" applyBorder="1" applyAlignment="1">
      <alignment vertical="center" wrapText="1"/>
    </xf>
    <xf numFmtId="0" fontId="7" fillId="7" borderId="1" xfId="0" applyFont="1" applyFill="1" applyBorder="1" applyAlignment="1">
      <alignment vertical="center" wrapText="1"/>
    </xf>
    <xf numFmtId="0" fontId="13" fillId="4" borderId="1" xfId="0" applyFont="1" applyFill="1" applyBorder="1" applyAlignment="1">
      <alignment vertical="center" wrapText="1"/>
    </xf>
    <xf numFmtId="0" fontId="8" fillId="7" borderId="4" xfId="0" applyFont="1" applyFill="1" applyBorder="1" applyAlignment="1">
      <alignment vertical="center" wrapText="1"/>
    </xf>
    <xf numFmtId="0" fontId="7" fillId="5" borderId="4" xfId="1" applyFont="1" applyFill="1" applyBorder="1" applyAlignment="1">
      <alignment vertical="center" wrapText="1"/>
    </xf>
    <xf numFmtId="0" fontId="7" fillId="0" borderId="1" xfId="1" applyFont="1" applyFill="1" applyBorder="1" applyAlignment="1" applyProtection="1">
      <alignment vertical="center" wrapText="1"/>
      <protection hidden="1"/>
    </xf>
    <xf numFmtId="0" fontId="7" fillId="0" borderId="1" xfId="1" applyFont="1" applyFill="1" applyBorder="1" applyAlignment="1" applyProtection="1">
      <alignment vertical="center"/>
      <protection locked="0"/>
    </xf>
    <xf numFmtId="0" fontId="7" fillId="0" borderId="1" xfId="1" applyFont="1" applyFill="1" applyBorder="1" applyAlignment="1" applyProtection="1">
      <alignment vertical="center" wrapText="1"/>
      <protection locked="0"/>
    </xf>
    <xf numFmtId="0" fontId="7" fillId="0" borderId="1" xfId="1" applyFont="1" applyBorder="1" applyAlignment="1" applyProtection="1">
      <alignment vertical="center"/>
      <protection locked="0"/>
    </xf>
    <xf numFmtId="4" fontId="7" fillId="0" borderId="1" xfId="1" applyNumberFormat="1" applyFont="1" applyBorder="1" applyAlignment="1" applyProtection="1">
      <alignment vertical="center"/>
      <protection locked="0"/>
    </xf>
    <xf numFmtId="0" fontId="8" fillId="0" borderId="1" xfId="1" applyFont="1" applyFill="1" applyBorder="1" applyAlignment="1" applyProtection="1">
      <alignment vertical="center"/>
      <protection locked="0"/>
    </xf>
    <xf numFmtId="4" fontId="8" fillId="0" borderId="1" xfId="1" applyNumberFormat="1" applyFont="1" applyBorder="1" applyAlignment="1" applyProtection="1">
      <alignment vertical="center"/>
      <protection locked="0"/>
    </xf>
    <xf numFmtId="3" fontId="8" fillId="0" borderId="1" xfId="1" applyNumberFormat="1" applyFont="1" applyBorder="1" applyAlignment="1" applyProtection="1">
      <alignment vertical="center"/>
      <protection locked="0"/>
    </xf>
    <xf numFmtId="0" fontId="8" fillId="0" borderId="1" xfId="1" applyFont="1" applyBorder="1" applyAlignment="1" applyProtection="1">
      <alignment vertical="center"/>
      <protection locked="0"/>
    </xf>
    <xf numFmtId="0" fontId="10" fillId="0" borderId="1" xfId="1" applyFont="1" applyBorder="1" applyAlignment="1" applyProtection="1">
      <alignment vertical="center"/>
      <protection locked="0"/>
    </xf>
    <xf numFmtId="3" fontId="10" fillId="0" borderId="1" xfId="1" applyNumberFormat="1" applyFont="1" applyBorder="1" applyAlignment="1" applyProtection="1">
      <alignment vertical="center"/>
      <protection locked="0"/>
    </xf>
    <xf numFmtId="4" fontId="10" fillId="0" borderId="1" xfId="1" applyNumberFormat="1" applyFont="1" applyBorder="1" applyAlignment="1" applyProtection="1">
      <alignment vertical="center"/>
      <protection locked="0"/>
    </xf>
    <xf numFmtId="164" fontId="7" fillId="0" borderId="1" xfId="1" applyNumberFormat="1" applyFont="1" applyBorder="1" applyAlignment="1" applyProtection="1">
      <alignment vertical="center"/>
      <protection locked="0"/>
    </xf>
    <xf numFmtId="3" fontId="10" fillId="0" borderId="1" xfId="1" applyNumberFormat="1" applyFont="1" applyFill="1" applyBorder="1" applyAlignment="1" applyProtection="1">
      <alignment vertical="center"/>
      <protection locked="0"/>
    </xf>
    <xf numFmtId="4" fontId="8" fillId="0" borderId="1" xfId="1" applyNumberFormat="1" applyFont="1" applyFill="1" applyBorder="1" applyAlignment="1" applyProtection="1">
      <alignment vertical="center"/>
      <protection locked="0"/>
    </xf>
    <xf numFmtId="14" fontId="7" fillId="0" borderId="1" xfId="1" applyNumberFormat="1" applyFont="1" applyBorder="1" applyAlignment="1" applyProtection="1">
      <alignment vertical="center"/>
      <protection locked="0"/>
    </xf>
    <xf numFmtId="0" fontId="10" fillId="0" borderId="1" xfId="1" applyFont="1" applyFill="1" applyBorder="1" applyAlignment="1" applyProtection="1">
      <alignment vertical="center" wrapText="1"/>
      <protection locked="0"/>
    </xf>
    <xf numFmtId="14" fontId="10" fillId="0" borderId="1" xfId="1" applyNumberFormat="1" applyFont="1" applyBorder="1" applyAlignment="1" applyProtection="1">
      <alignment vertical="center"/>
      <protection locked="0"/>
    </xf>
    <xf numFmtId="0" fontId="0" fillId="0" borderId="0" xfId="0" applyProtection="1">
      <protection locked="0"/>
    </xf>
    <xf numFmtId="4" fontId="0" fillId="0" borderId="0" xfId="0" applyNumberFormat="1" applyProtection="1">
      <protection locked="0"/>
    </xf>
    <xf numFmtId="3" fontId="0" fillId="0" borderId="0" xfId="0" applyNumberFormat="1" applyProtection="1">
      <protection locked="0"/>
    </xf>
    <xf numFmtId="0" fontId="8" fillId="0" borderId="0" xfId="1" applyFont="1" applyFill="1" applyAlignment="1" applyProtection="1">
      <alignment vertical="center"/>
      <protection locked="0"/>
    </xf>
    <xf numFmtId="14" fontId="8" fillId="0" borderId="1" xfId="1" applyNumberFormat="1" applyFont="1" applyBorder="1" applyAlignment="1" applyProtection="1">
      <alignment vertical="center"/>
      <protection locked="0"/>
    </xf>
    <xf numFmtId="0" fontId="8" fillId="0" borderId="1" xfId="0" applyFont="1" applyBorder="1" applyAlignment="1" applyProtection="1">
      <alignment vertical="center"/>
      <protection locked="0"/>
    </xf>
    <xf numFmtId="3" fontId="8" fillId="0" borderId="1" xfId="0" applyNumberFormat="1" applyFont="1" applyBorder="1" applyAlignment="1" applyProtection="1">
      <alignment vertical="center"/>
      <protection locked="0"/>
    </xf>
    <xf numFmtId="3" fontId="10" fillId="0" borderId="1" xfId="0" applyNumberFormat="1" applyFont="1" applyBorder="1" applyAlignment="1" applyProtection="1">
      <alignment vertical="center"/>
      <protection locked="0"/>
    </xf>
    <xf numFmtId="0" fontId="10" fillId="0" borderId="1" xfId="0" applyFont="1" applyBorder="1" applyAlignment="1" applyProtection="1">
      <alignment vertical="center"/>
      <protection locked="0"/>
    </xf>
    <xf numFmtId="0" fontId="4" fillId="0" borderId="1" xfId="2" applyFont="1" applyBorder="1" applyAlignment="1" applyProtection="1">
      <alignment vertical="center"/>
      <protection locked="0"/>
    </xf>
    <xf numFmtId="3" fontId="8" fillId="0" borderId="1" xfId="1" applyNumberFormat="1" applyFont="1" applyFill="1" applyBorder="1" applyAlignment="1" applyProtection="1">
      <alignment vertical="center"/>
      <protection locked="0"/>
    </xf>
    <xf numFmtId="2" fontId="8" fillId="0" borderId="1" xfId="1" applyNumberFormat="1" applyFont="1" applyFill="1" applyBorder="1" applyAlignment="1" applyProtection="1">
      <alignment vertical="center"/>
      <protection locked="0"/>
    </xf>
    <xf numFmtId="0" fontId="10" fillId="0" borderId="0" xfId="0" applyFont="1" applyFill="1" applyAlignment="1">
      <alignment vertical="center"/>
    </xf>
    <xf numFmtId="3" fontId="7" fillId="0" borderId="1" xfId="1" applyNumberFormat="1" applyFont="1" applyFill="1" applyBorder="1" applyAlignment="1" applyProtection="1">
      <alignment vertical="center"/>
      <protection locked="0"/>
    </xf>
    <xf numFmtId="0" fontId="10" fillId="0" borderId="1" xfId="1" applyFont="1" applyFill="1" applyBorder="1" applyAlignment="1" applyProtection="1">
      <alignment vertical="center"/>
      <protection locked="0"/>
    </xf>
    <xf numFmtId="0" fontId="19" fillId="0" borderId="0" xfId="0" applyFont="1"/>
    <xf numFmtId="0" fontId="5" fillId="0" borderId="0" xfId="1" applyFont="1" applyFill="1" applyAlignment="1">
      <alignment horizontal="left"/>
    </xf>
    <xf numFmtId="0" fontId="4" fillId="0" borderId="1" xfId="2" applyNumberFormat="1" applyFont="1" applyBorder="1" applyAlignment="1" applyProtection="1">
      <alignment vertical="center"/>
      <protection locked="0"/>
    </xf>
    <xf numFmtId="49" fontId="0" fillId="0" borderId="0" xfId="0" applyNumberFormat="1" applyProtection="1">
      <protection locked="0"/>
    </xf>
    <xf numFmtId="0" fontId="8" fillId="0" borderId="0" xfId="0" applyFont="1" applyAlignment="1" applyProtection="1">
      <alignment vertical="center"/>
      <protection locked="0"/>
    </xf>
    <xf numFmtId="0" fontId="3" fillId="0" borderId="0" xfId="0" applyFont="1" applyAlignment="1" applyProtection="1">
      <alignment vertical="center"/>
      <protection locked="0"/>
    </xf>
    <xf numFmtId="0" fontId="7" fillId="0" borderId="1" xfId="0" applyFont="1" applyBorder="1" applyAlignment="1" applyProtection="1">
      <alignment vertical="center"/>
      <protection locked="0"/>
    </xf>
    <xf numFmtId="3" fontId="7" fillId="0" borderId="1" xfId="0" applyNumberFormat="1" applyFont="1" applyBorder="1" applyAlignment="1" applyProtection="1">
      <alignment vertical="center"/>
      <protection locked="0"/>
    </xf>
    <xf numFmtId="0" fontId="7" fillId="0" borderId="1" xfId="0" applyFont="1" applyBorder="1" applyAlignment="1" applyProtection="1">
      <alignment vertical="center" wrapText="1"/>
      <protection locked="0"/>
    </xf>
    <xf numFmtId="4" fontId="7" fillId="0" borderId="1" xfId="0" applyNumberFormat="1" applyFont="1" applyBorder="1" applyAlignment="1" applyProtection="1">
      <alignment vertical="center"/>
      <protection locked="0"/>
    </xf>
    <xf numFmtId="0" fontId="15" fillId="0" borderId="0" xfId="0" applyFont="1" applyAlignment="1">
      <alignment vertical="center"/>
    </xf>
    <xf numFmtId="0" fontId="20" fillId="0" borderId="0" xfId="0" applyFont="1" applyAlignment="1" applyProtection="1">
      <alignment vertical="center"/>
      <protection locked="0"/>
    </xf>
    <xf numFmtId="0" fontId="20" fillId="0" borderId="0" xfId="0" applyFont="1" applyProtection="1">
      <protection locked="0"/>
    </xf>
    <xf numFmtId="0" fontId="6" fillId="2" borderId="5" xfId="0" applyFont="1" applyFill="1" applyBorder="1" applyAlignment="1" applyProtection="1">
      <alignment horizontal="center" vertical="center" wrapText="1"/>
    </xf>
    <xf numFmtId="0" fontId="7" fillId="5" borderId="5" xfId="0" applyFont="1" applyFill="1" applyBorder="1" applyAlignment="1" applyProtection="1">
      <alignment horizontal="center" vertical="center" wrapText="1"/>
    </xf>
    <xf numFmtId="49" fontId="7" fillId="5" borderId="5" xfId="0" applyNumberFormat="1" applyFont="1" applyFill="1" applyBorder="1" applyAlignment="1" applyProtection="1">
      <alignment horizontal="center" vertical="center" wrapText="1"/>
    </xf>
    <xf numFmtId="0" fontId="7" fillId="0" borderId="5" xfId="0" applyFont="1" applyFill="1" applyBorder="1" applyAlignment="1" applyProtection="1">
      <alignment horizontal="center" vertical="center" wrapText="1"/>
    </xf>
    <xf numFmtId="0" fontId="10" fillId="5" borderId="1" xfId="0" applyFont="1" applyFill="1" applyBorder="1" applyAlignment="1" applyProtection="1">
      <alignment horizontal="center" vertical="center" wrapText="1"/>
    </xf>
    <xf numFmtId="0" fontId="10" fillId="0" borderId="1" xfId="0" applyFont="1" applyFill="1" applyBorder="1" applyAlignment="1" applyProtection="1">
      <alignment horizontal="center" vertical="center" wrapText="1"/>
    </xf>
    <xf numFmtId="0" fontId="7" fillId="7" borderId="5" xfId="0" applyFont="1" applyFill="1" applyBorder="1" applyAlignment="1" applyProtection="1">
      <alignment horizontal="center" vertical="center" wrapText="1"/>
    </xf>
    <xf numFmtId="0" fontId="0" fillId="0" borderId="0" xfId="0" applyAlignment="1" applyProtection="1">
      <alignment horizontal="center"/>
    </xf>
    <xf numFmtId="0" fontId="13" fillId="0" borderId="1" xfId="0" applyFont="1" applyFill="1" applyBorder="1" applyAlignment="1" applyProtection="1">
      <alignment vertical="center" wrapText="1"/>
    </xf>
    <xf numFmtId="49" fontId="13" fillId="0" borderId="1" xfId="0" applyNumberFormat="1" applyFont="1" applyFill="1" applyBorder="1" applyAlignment="1" applyProtection="1">
      <alignment vertical="center" wrapText="1"/>
    </xf>
    <xf numFmtId="0" fontId="7" fillId="0" borderId="1" xfId="0" applyFont="1" applyFill="1" applyBorder="1" applyAlignment="1" applyProtection="1">
      <alignment vertical="center" wrapText="1"/>
    </xf>
    <xf numFmtId="0" fontId="0" fillId="0" borderId="0" xfId="0" applyBorder="1" applyProtection="1"/>
    <xf numFmtId="0" fontId="3" fillId="0" borderId="0" xfId="0" applyFont="1" applyProtection="1">
      <protection locked="0"/>
    </xf>
    <xf numFmtId="0" fontId="6" fillId="2" borderId="1" xfId="0" applyFont="1" applyFill="1" applyBorder="1" applyAlignment="1" applyProtection="1">
      <alignment horizontal="center" vertical="center" wrapText="1"/>
    </xf>
    <xf numFmtId="0" fontId="7" fillId="5" borderId="1" xfId="0" applyFont="1" applyFill="1" applyBorder="1" applyAlignment="1" applyProtection="1">
      <alignment horizontal="center" vertical="center" wrapText="1"/>
    </xf>
    <xf numFmtId="49" fontId="8" fillId="5" borderId="1" xfId="0" applyNumberFormat="1" applyFont="1" applyFill="1" applyBorder="1" applyAlignment="1" applyProtection="1">
      <alignment horizontal="center" vertical="center"/>
    </xf>
    <xf numFmtId="0" fontId="8" fillId="5" borderId="1"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8" fillId="0" borderId="1" xfId="0" applyFont="1" applyFill="1" applyBorder="1" applyAlignment="1" applyProtection="1">
      <alignment horizontal="center" vertical="center" wrapText="1"/>
    </xf>
    <xf numFmtId="0" fontId="8" fillId="7" borderId="1" xfId="0" applyFont="1" applyFill="1" applyBorder="1" applyAlignment="1" applyProtection="1">
      <alignment horizontal="center" vertical="center" wrapText="1"/>
    </xf>
    <xf numFmtId="0" fontId="7" fillId="7" borderId="1" xfId="0" applyFont="1" applyFill="1" applyBorder="1" applyAlignment="1" applyProtection="1">
      <alignment horizontal="center" vertical="center" wrapText="1"/>
    </xf>
    <xf numFmtId="0" fontId="8" fillId="0" borderId="1" xfId="0" applyFont="1" applyFill="1" applyBorder="1" applyAlignment="1" applyProtection="1">
      <alignment vertical="center" wrapText="1"/>
    </xf>
    <xf numFmtId="0" fontId="0" fillId="0" borderId="0" xfId="0" applyProtection="1"/>
    <xf numFmtId="0" fontId="8" fillId="5" borderId="1" xfId="1" applyFont="1" applyFill="1" applyBorder="1" applyAlignment="1" applyProtection="1">
      <alignment horizontal="center" vertical="center" wrapText="1"/>
    </xf>
    <xf numFmtId="0" fontId="10" fillId="5" borderId="1" xfId="1" applyFont="1" applyFill="1" applyBorder="1" applyAlignment="1" applyProtection="1">
      <alignment horizontal="center" vertical="center" wrapText="1"/>
    </xf>
    <xf numFmtId="0" fontId="10" fillId="0" borderId="1" xfId="1" applyFont="1" applyFill="1" applyBorder="1" applyAlignment="1" applyProtection="1">
      <alignment horizontal="center" vertical="center" wrapText="1"/>
    </xf>
    <xf numFmtId="0" fontId="10" fillId="5" borderId="1" xfId="1" applyFont="1" applyFill="1" applyBorder="1" applyAlignment="1" applyProtection="1">
      <alignment horizontal="left" vertical="center" wrapText="1"/>
    </xf>
    <xf numFmtId="0" fontId="10" fillId="7" borderId="1" xfId="1" applyFont="1" applyFill="1" applyBorder="1" applyAlignment="1" applyProtection="1">
      <alignment horizontal="left" vertical="center" wrapText="1"/>
    </xf>
    <xf numFmtId="0" fontId="8" fillId="7" borderId="1" xfId="1" applyFont="1" applyFill="1" applyBorder="1" applyAlignment="1" applyProtection="1">
      <alignment horizontal="left" vertical="center" wrapText="1"/>
    </xf>
    <xf numFmtId="0" fontId="8" fillId="5" borderId="1" xfId="1" applyFont="1" applyFill="1" applyBorder="1" applyAlignment="1" applyProtection="1">
      <alignment horizontal="left" vertical="center" wrapText="1"/>
    </xf>
    <xf numFmtId="0" fontId="8" fillId="0" borderId="1" xfId="1" applyFont="1" applyFill="1" applyBorder="1" applyAlignment="1" applyProtection="1">
      <alignment horizontal="left" vertical="center" wrapText="1"/>
    </xf>
    <xf numFmtId="0" fontId="12" fillId="0" borderId="1" xfId="1" applyFont="1" applyBorder="1" applyAlignment="1" applyProtection="1">
      <alignment vertical="center" wrapText="1"/>
    </xf>
    <xf numFmtId="0" fontId="10" fillId="0" borderId="1" xfId="1" applyFont="1" applyBorder="1" applyAlignment="1" applyProtection="1">
      <alignment vertical="center" wrapText="1"/>
    </xf>
    <xf numFmtId="0" fontId="7" fillId="0" borderId="1" xfId="1" applyFont="1" applyBorder="1" applyAlignment="1" applyProtection="1">
      <alignment vertical="center" wrapText="1"/>
    </xf>
    <xf numFmtId="14" fontId="0" fillId="0" borderId="0" xfId="0" applyNumberFormat="1" applyProtection="1">
      <protection locked="0"/>
    </xf>
    <xf numFmtId="0" fontId="0" fillId="0" borderId="0" xfId="0" applyAlignment="1" applyProtection="1">
      <alignment horizontal="left"/>
      <protection locked="0"/>
    </xf>
    <xf numFmtId="0" fontId="5" fillId="3" borderId="0" xfId="1" applyFont="1" applyFill="1" applyAlignment="1">
      <alignment horizontal="left"/>
    </xf>
    <xf numFmtId="0" fontId="8" fillId="0" borderId="0" xfId="1" applyFont="1" applyAlignment="1">
      <alignment horizontal="justify" vertical="top" wrapText="1"/>
    </xf>
  </cellXfs>
  <cellStyles count="3">
    <cellStyle name="Normal" xfId="0" builtinId="0"/>
    <cellStyle name="Normal 2" xfId="2" xr:uid="{00000000-0005-0000-0000-000001000000}"/>
    <cellStyle name="Normal 3" xfId="1" xr:uid="{00000000-0005-0000-0000-000002000000}"/>
  </cellStyles>
  <dxfs count="238">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bgColor theme="0"/>
        </patternFill>
      </fill>
    </dxf>
    <dxf>
      <font>
        <color theme="0"/>
      </font>
      <fill>
        <patternFill patternType="solid">
          <fgColor theme="0"/>
          <bgColor auto="1"/>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patternType="solid">
          <fgColor theme="0"/>
          <bgColor auto="1"/>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protection locked="0" hidden="0"/>
    </dxf>
    <dxf>
      <protection locked="0" hidden="0"/>
    </dxf>
    <dxf>
      <protection locked="0" hidden="0"/>
    </dxf>
    <dxf>
      <protection locked="0" hidden="0"/>
    </dxf>
    <dxf>
      <numFmt numFmtId="3" formatCode="#,##0"/>
      <protection locked="0" hidden="0"/>
    </dxf>
    <dxf>
      <numFmt numFmtId="4" formatCode="#,##0.00"/>
      <protection locked="0" hidden="0"/>
    </dxf>
    <dxf>
      <numFmt numFmtId="4" formatCode="#,##0.00"/>
      <protection locked="0" hidden="0"/>
    </dxf>
    <dxf>
      <numFmt numFmtId="4" formatCode="#,##0.00"/>
      <protection locked="0" hidden="0"/>
    </dxf>
    <dxf>
      <numFmt numFmtId="4" formatCode="#,##0.00"/>
      <protection locked="0" hidden="0"/>
    </dxf>
    <dxf>
      <protection locked="0" hidden="0"/>
    </dxf>
    <dxf>
      <font>
        <b val="0"/>
        <i val="0"/>
        <strike val="0"/>
        <condense val="0"/>
        <extend val="0"/>
        <outline val="0"/>
        <shadow val="0"/>
        <u val="none"/>
        <vertAlign val="baseline"/>
        <sz val="9"/>
        <color rgb="FF000000"/>
        <name val="Arial"/>
        <scheme val="none"/>
      </font>
      <alignment horizontal="general" vertical="center" textRotation="0" wrapText="0" indent="0" justifyLastLine="0" shrinkToFit="0" readingOrder="0"/>
      <protection locked="0" hidden="0"/>
    </dxf>
    <dxf>
      <protection locked="0" hidden="0"/>
    </dxf>
    <dxf>
      <protection locked="0" hidden="0"/>
    </dxf>
    <dxf>
      <protection locked="0" hidden="0"/>
    </dxf>
    <dxf>
      <font>
        <color theme="0"/>
      </font>
      <fill>
        <patternFill patternType="solid">
          <fgColor theme="0"/>
          <bgColor auto="1"/>
        </patternFill>
      </fill>
    </dxf>
    <dxf>
      <font>
        <color theme="0"/>
      </font>
      <fill>
        <patternFill patternType="none">
          <fgColor indexed="64"/>
          <bgColor auto="1"/>
        </patternFill>
      </fill>
    </dxf>
    <dxf>
      <font>
        <color theme="0"/>
      </font>
      <fill>
        <patternFill patternType="solid">
          <fgColor theme="0"/>
          <bgColor auto="1"/>
        </patternFill>
      </fill>
    </dxf>
    <dxf>
      <font>
        <color theme="0"/>
      </font>
      <fill>
        <patternFill patternType="none">
          <fgColor indexed="64"/>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none">
          <fgColor indexed="64"/>
          <bgColor auto="1"/>
        </patternFill>
      </fill>
    </dxf>
    <dxf>
      <font>
        <color theme="0"/>
      </font>
      <fill>
        <patternFill patternType="solid">
          <fgColor theme="0"/>
          <bgColor auto="1"/>
        </patternFill>
      </fill>
    </dxf>
    <dxf>
      <font>
        <color theme="0"/>
      </font>
      <fill>
        <patternFill patternType="none">
          <fgColor indexed="64"/>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none">
          <fgColor indexed="64"/>
          <bgColor auto="1"/>
        </patternFill>
      </fill>
    </dxf>
    <dxf>
      <font>
        <color theme="0"/>
      </font>
      <fill>
        <patternFill patternType="solid">
          <fgColor theme="0"/>
          <bgColor auto="1"/>
        </patternFill>
      </fill>
    </dxf>
    <dxf>
      <font>
        <color theme="0"/>
      </font>
      <fill>
        <patternFill patternType="none">
          <fgColor indexed="64"/>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none">
          <fgColor indexed="64"/>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none">
          <fgColor indexed="64"/>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none">
          <fgColor indexed="64"/>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numFmt numFmtId="3" formatCode="#,##0"/>
      <protection locked="0" hidden="0"/>
    </dxf>
    <dxf>
      <numFmt numFmtId="3" formatCode="#,##0"/>
      <protection locked="0" hidden="0"/>
    </dxf>
    <dxf>
      <numFmt numFmtId="3" formatCode="#,##0"/>
      <protection locked="0" hidden="0"/>
    </dxf>
    <dxf>
      <protection locked="0" hidden="0"/>
    </dxf>
    <dxf>
      <protection locked="0" hidden="0"/>
    </dxf>
    <dxf>
      <numFmt numFmtId="3" formatCode="#,##0"/>
      <protection locked="0" hidden="0"/>
    </dxf>
    <dxf>
      <numFmt numFmtId="3" formatCode="#,##0"/>
      <protection locked="0" hidden="0"/>
    </dxf>
    <dxf>
      <numFmt numFmtId="3" formatCode="#,##0"/>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numFmt numFmtId="3" formatCode="#,##0"/>
      <protection locked="0" hidden="0"/>
    </dxf>
    <dxf>
      <numFmt numFmtId="3" formatCode="#,##0"/>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numFmt numFmtId="30" formatCode="@"/>
      <protection locked="0" hidden="0"/>
    </dxf>
    <dxf>
      <protection locked="0" hidden="0"/>
    </dxf>
    <dxf>
      <border outline="0">
        <top style="thin">
          <color indexed="64"/>
        </top>
      </border>
    </dxf>
    <dxf>
      <protection locked="0" hidden="0"/>
    </dxf>
    <dxf>
      <protection locked="0" hidden="0"/>
    </dxf>
    <dxf>
      <numFmt numFmtId="3" formatCode="#,##0"/>
      <protection locked="0" hidden="0"/>
    </dxf>
    <dxf>
      <numFmt numFmtId="3" formatCode="#,##0"/>
      <protection locked="0" hidden="0"/>
    </dxf>
    <dxf>
      <numFmt numFmtId="3" formatCode="#,##0"/>
      <protection locked="0" hidden="0"/>
    </dxf>
    <dxf>
      <protection locked="0" hidden="0"/>
    </dxf>
    <dxf>
      <protection locked="0" hidden="0"/>
    </dxf>
    <dxf>
      <numFmt numFmtId="3" formatCode="#,##0"/>
      <protection locked="0" hidden="0"/>
    </dxf>
    <dxf>
      <numFmt numFmtId="3" formatCode="#,##0"/>
      <protection locked="0" hidden="0"/>
    </dxf>
    <dxf>
      <numFmt numFmtId="3" formatCode="#,##0"/>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numFmt numFmtId="3" formatCode="#,##0"/>
      <protection locked="0" hidden="0"/>
    </dxf>
    <dxf>
      <numFmt numFmtId="3" formatCode="#,##0"/>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font>
        <b val="0"/>
        <i val="0"/>
        <strike val="0"/>
        <condense val="0"/>
        <extend val="0"/>
        <outline val="0"/>
        <shadow val="0"/>
        <u val="none"/>
        <vertAlign val="baseline"/>
        <sz val="9"/>
        <color rgb="FF000000"/>
        <name val="Arial"/>
        <scheme val="none"/>
      </font>
      <alignment horizontal="general" vertical="center" textRotation="0" wrapText="0" indent="0" justifyLastLine="0" shrinkToFit="0" readingOrder="0"/>
      <protection locked="0" hidden="0"/>
    </dxf>
    <dxf>
      <protection locked="0" hidden="0"/>
    </dxf>
    <dxf>
      <protection locked="0" hidden="0"/>
    </dxf>
    <dxf>
      <font>
        <b val="0"/>
        <i val="0"/>
        <strike val="0"/>
        <condense val="0"/>
        <extend val="0"/>
        <outline val="0"/>
        <shadow val="0"/>
        <u val="none"/>
        <vertAlign val="baseline"/>
        <sz val="9"/>
        <color rgb="FF000000"/>
        <name val="Arial"/>
        <scheme val="none"/>
      </font>
      <alignment horizontal="general" vertical="center" textRotation="0" wrapText="0" indent="0" justifyLastLine="0" shrinkToFit="0" readingOrder="0"/>
      <protection locked="0" hidden="0"/>
    </dxf>
    <dxf>
      <numFmt numFmtId="30" formatCode="@"/>
      <protection locked="0" hidden="0"/>
    </dxf>
    <dxf>
      <protection locked="0" hidden="0"/>
    </dxf>
    <dxf>
      <protection locked="0" hidden="0"/>
    </dxf>
    <dxf>
      <protection locked="0" hidden="0"/>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5832">
            <xs:annotation>
              <xs:documentation>
						HPB Real d.d. zatvoreni investicijski fond s javnom ponudom za ulaganje u nekretnine - u likvidaciji
					</xs:documentation>
            </xs:annotation>
          </xs:enumeration>
          <xs:enumeration value="218">
            <xs:annotation>
              <xs:documentation>
						Croatia - baterije d.d.
					</xs:documentation>
            </xs:annotation>
          </xs:enumeration>
          <xs:enumeration value="580">
            <xs:annotation>
              <xs:documentation>
						Hoteli Makarska d.d.
					</xs:documentation>
            </xs:annotation>
          </xs:enumeration>
          <xs:enumeration value="629">
            <xs:annotation>
              <xs:documentation>
						Jadran d.d., Tvornica metalnog nameštaja
					</xs:documentation>
            </xs:annotation>
          </xs:enumeration>
          <xs:enumeration value="715">
            <xs:annotation>
              <xs:documentation>
						Hoteli Cavtat d.d.
					</xs:documentation>
            </xs:annotation>
          </xs:enumeration>
          <xs:enumeration value="847">
            <xs:annotation>
              <xs:documentation>
						Kraš d.d.
					</xs:documentation>
            </xs:annotation>
          </xs:enumeration>
          <xs:enumeration value="951">
            <xs:annotation>
              <xs:documentation>
						Maraska d.d.
					</xs:documentation>
            </xs:annotation>
          </xs:enumeration>
          <xs:enumeration value="1274">
            <xs:annotation>
              <xs:documentation>
						Termes grupa d.d.
					</xs:documentation>
            </xs:annotation>
          </xs:enumeration>
          <xs:enumeration value="1312">
            <xs:annotation>
              <xs:documentation>
						Koka d.d.
					</xs:documentation>
            </xs:annotation>
          </xs:enumeration>
          <xs:enumeration value="1665">
            <xs:annotation>
              <xs:documentation>
						Arena Hospitality Group d.d.
					</xs:documentation>
            </xs:annotation>
          </xs:enumeration>
          <xs:enumeration value="1736">
            <xs:annotation>
              <xs:documentation>
						BRODOGRADILIŠTE VIKTOR LENAC d.d.
					</xs:documentation>
            </xs:annotation>
          </xs:enumeration>
          <xs:enumeration value="185">
            <xs:annotation>
              <xs:documentation>
						Privredna banka Zagreb d.d.
					</xs:documentation>
            </xs:annotation>
          </xs:enumeration>
          <xs:enumeration value="306">
            <xs:annotation>
              <xs:documentation>
						Tankerska plovidba d.d.
					</xs:documentation>
            </xs:annotation>
          </xs:enumeration>
          <xs:enumeration value="615">
            <xs:annotation>
              <xs:documentation>
						Jadrankamen d.d. u stečaju
					</xs:documentation>
            </xs:annotation>
          </xs:enumeration>
          <xs:enumeration value="765">
            <xs:annotation>
              <xs:documentation>
						Jadranka d.d.
					</xs:documentation>
            </xs:annotation>
          </xs:enumeration>
          <xs:enumeration value="797">
            <xs:annotation>
              <xs:documentation>
						Lošinjska plovidba - Holding d.d.
					</xs:documentation>
            </xs:annotation>
          </xs:enumeration>
          <xs:enumeration value="902">
            <xs:annotation>
              <xs:documentation>
						PAN - Papirna industrija - Trgopromet d.d.
					</xs:documentation>
            </xs:annotation>
          </xs:enumeration>
          <xs:enumeration value="1181">
            <xs:annotation>
              <xs:documentation>
						Adriatic Croatia International Club d.d.
					</xs:documentation>
            </xs:annotation>
          </xs:enumeration>
          <xs:enumeration value="1200">
            <xs:annotation>
              <xs:documentation>
						Brionka d.d.
					</xs:documentation>
            </xs:annotation>
          </xs:enumeration>
          <xs:enumeration value="1216">
            <xs:annotation>
              <xs:documentation>
						Dalekovod d.d.
					</xs:documentation>
            </xs:annotation>
          </xs:enumeration>
          <xs:enumeration value="1220">
            <xs:annotation>
              <xs:documentation>
						Dioki d.d.
					</xs:documentation>
            </xs:annotation>
          </xs:enumeration>
          <xs:enumeration value="1237">
            <xs:annotation>
              <xs:documentation>
						Elektrometal d.d.
					</xs:documentation>
            </xs:annotation>
          </xs:enumeration>
          <xs:enumeration value="1253">
            <xs:annotation>
              <xs:documentation>
						Hotel Medena d.d.
					</xs:documentation>
            </xs:annotation>
          </xs:enumeration>
          <xs:enumeration value="1290">
            <xs:annotation>
              <xs:documentation>
						Jadran tvornica čarapa d.d.
					</xs:documentation>
            </xs:annotation>
          </xs:enumeration>
          <xs:enumeration value="1315">
            <xs:annotation>
              <xs:documentation>
						Končar - Distributivni i specijalni transformatori d.d.
					</xs:documentation>
            </xs:annotation>
          </xs:enumeration>
          <xs:enumeration value="1333">
            <xs:annotation>
              <xs:documentation>
						Luka Rijeka d.d.
					</xs:documentation>
            </xs:annotation>
          </xs:enumeration>
          <xs:enumeration value="1401">
            <xs:annotation>
              <xs:documentation>
						TOZ Penkala Tvornica olovaka Zagreb d.d. u stečaju
					</xs:documentation>
            </xs:annotation>
          </xs:enumeration>
          <xs:enumeration value="1453">
            <xs:annotation>
              <xs:documentation>
						Hotel Dubrovnik d.d.
					</xs:documentation>
            </xs:annotation>
          </xs:enumeration>
          <xs:enumeration value="287">
            <xs:annotation>
              <xs:documentation>
						HP - Hrvatska pošta d.d.
					</xs:documentation>
            </xs:annotation>
          </xs:enumeration>
          <xs:enumeration value="307">
            <xs:annotation>
              <xs:documentation>
						ZAGREBAČKA BANKA d.d.
					</xs:documentation>
            </xs:annotation>
          </xs:enumeration>
          <xs:enumeration value="612">
            <xs:annotation>
              <xs:documentation>
						Božjakovina d.d.
					</xs:documentation>
            </xs:annotation>
          </xs:enumeration>
          <xs:enumeration value="1019">
            <xs:annotation>
              <xs:documentation>
						CROATIA LLOYD d.d. za reosiguranje
					</xs:documentation>
            </xs:annotation>
          </xs:enumeration>
          <xs:enumeration value="1217">
            <xs:annotation>
              <xs:documentation>
						Dalit Corp. d.d.
					</xs:documentation>
            </xs:annotation>
          </xs:enumeration>
          <xs:enumeration value="1273">
            <xs:annotation>
              <xs:documentation>
						Imunološki zavod d.d.
					</xs:documentation>
            </xs:annotation>
          </xs:enumeration>
          <xs:enumeration value="1311">
            <xs:annotation>
              <xs:documentation>
						Koestlin d.d.
					</xs:documentation>
            </xs:annotation>
          </xs:enumeration>
          <xs:enumeration value="1334">
            <xs:annotation>
              <xs:documentation>
						Dukat d.d.
					</xs:documentation>
            </xs:annotation>
          </xs:enumeration>
          <xs:enumeration value="237">
            <xs:annotation>
              <xs:documentation>
						Exportdrvo d.d.
					</xs:documentation>
            </xs:annotation>
          </xs:enumeration>
          <xs:enumeration value="273">
            <xs:annotation>
              <xs:documentation>
						Hrvatski Telekom d.d.
					</xs:documentation>
            </xs:annotation>
          </xs:enumeration>
          <xs:enumeration value="340">
            <xs:annotation>
              <xs:documentation>
						ADRIATIC OSIGURANJE d.d.
					</xs:documentation>
            </xs:annotation>
          </xs:enumeration>
          <xs:enumeration value="952">
            <xs:annotation>
              <xs:documentation>
						Zagrebačke pekarne Klara d.d.
					</xs:documentation>
            </xs:annotation>
          </xs:enumeration>
          <xs:enumeration value="1145">
            <xs:annotation>
              <xs:documentation>
						Poljoprivredno poduzeće Orahovica d.o.o.
					</xs:documentation>
            </xs:annotation>
          </xs:enumeration>
          <xs:enumeration value="1271">
            <xs:annotation>
              <xs:documentation>
						Ilirija d.d.
					</xs:documentation>
            </xs:annotation>
          </xs:enumeration>
          <xs:enumeration value="1388">
            <xs:annotation>
              <xs:documentation>
						Slobodna Dalmacija d.d.
					</xs:documentation>
            </xs:annotation>
          </xs:enumeration>
          <xs:enumeration value="1420">
            <xs:annotation>
              <xs:documentation>
						Varteks d.d.
					</xs:documentation>
            </xs:annotation>
          </xs:enumeration>
          <xs:enumeration value="1436">
            <xs:annotation>
              <xs:documentation>
						Zagrebačka pivovara d.d.
					</xs:documentation>
            </xs:annotation>
          </xs:enumeration>
          <xs:enumeration value="1471">
            <xs:annotation>
              <xs:documentation>
						Palace hotel Zagreb d.d.
					</xs:documentation>
            </xs:annotation>
          </xs:enumeration>
          <xs:enumeration value="1928">
            <xs:annotation>
              <xs:documentation>
						Vis d.d. u stečaju
					</xs:documentation>
            </xs:annotation>
          </xs:enumeration>
          <xs:enumeration value="1967">
            <xs:annotation>
              <xs:documentation>
						Tekstilstroj d.d.
					</xs:documentation>
            </xs:annotation>
          </xs:enumeration>
          <xs:enumeration value="2523">
            <xs:annotation>
              <xs:documentation>
						Vupik d.d.
					</xs:documentation>
            </xs:annotation>
          </xs:enumeration>
          <xs:enumeration value="2228">
            <xs:annotation>
              <xs:documentation>
						Grad Rijeka
					</xs:documentation>
            </xs:annotation>
          </xs:enumeration>
          <xs:enumeration value="2416">
            <xs:annotation>
              <xs:documentation>
						MEDORA HOTELI I LJETOVALIŠTA d.d.
					</xs:documentation>
            </xs:annotation>
          </xs:enumeration>
          <xs:enumeration value="2365">
            <xs:annotation>
              <xs:documentation>
						Hrvatski duhani d.d.
					</xs:documentation>
            </xs:annotation>
          </xs:enumeration>
          <xs:enumeration value="2417">
            <xs:annotation>
              <xs:documentation>
						Dalmacijavino d.d. u stečaju
					</xs:documentation>
            </xs:annotation>
          </xs:enumeration>
          <xs:enumeration value="2560">
            <xs:annotation>
              <xs:documentation>
						INA - Industrija nafte d.d.
					</xs:documentation>
            </xs:annotation>
          </xs:enumeration>
          <xs:enumeration value="3983">
            <xs:annotation>
              <xs:documentation>
						HELIOS FAROS d.d.
					</xs:documentation>
            </xs:annotation>
          </xs:enumeration>
          <xs:enumeration value="3309">
            <xs:annotation>
              <xs:documentation>
						Adris Grupa d.d.
					</xs:documentation>
            </xs:annotation>
          </xs:enumeration>
          <xs:enumeration value="5158">
            <xs:annotation>
              <xs:documentation>
						SUNCE HOTELI d.d. za turizam i ugostiteljstvo
					</xs:documentation>
            </xs:annotation>
          </xs:enumeration>
          <xs:enumeration value="5426">
            <xs:annotation>
              <xs:documentation>
						Plodine d.d.
					</xs:documentation>
            </xs:annotation>
          </xs:enumeration>
          <xs:enumeration value="15268">
            <xs:annotation>
              <xs:documentation>
						PROFESSIO ENERGIA d.d.
					</xs:documentation>
            </xs:annotation>
          </xs:enumeration>
          <xs:enumeration value="30577">
            <xs:annotation>
              <xs:documentation>
						VALAMAR RIVIERA d.d.
					</xs:documentation>
            </xs:annotation>
          </xs:enumeration>
          <xs:enumeration value="92485">
            <xs:annotation>
              <xs:documentation>
						FTB TURIZAM d.d.
					</xs:documentation>
            </xs:annotation>
          </xs:enumeration>
          <xs:enumeration value="4813">
            <xs:annotation>
              <xs:documentation>
						Proprius d.d. zatvoreni AIF s javnom ponudom za ulaganje u nekretnine u likvidaciji
					</xs:documentation>
            </xs:annotation>
          </xs:enumeration>
          <xs:enumeration value="412">
            <xs:annotation>
              <xs:documentation>
						Kapitalni fond, dioničko društvo, zatvoreni alternativni investicijski fond s privatnom ponudom
					</xs:documentation>
            </xs:annotation>
          </xs:enumeration>
          <xs:enumeration value="5579">
            <xs:annotation>
              <xs:documentation>
						Quaestus nekretnine d.d. zatvoreni investicijski fond s javnom ponudom za ulaganje u nekretnine - u likvidaciji
					</xs:documentation>
            </xs:annotation>
          </xs:enumeration>
          <xs:enumeration value="182">
            <xs:annotation>
              <xs:documentation>
						Raiffeisenbank Austria d.d.
					</xs:documentation>
            </xs:annotation>
          </xs:enumeration>
          <xs:enumeration value="284">
            <xs:annotation>
              <xs:documentation>
						Konzum d.d.
					</xs:documentation>
            </xs:annotation>
          </xs:enumeration>
          <xs:enumeration value="1106">
            <xs:annotation>
              <xs:documentation>
						Hoteli Omišalj d.d. u stečaju
					</xs:documentation>
            </xs:annotation>
          </xs:enumeration>
          <xs:enumeration value="1223">
            <xs:annotation>
              <xs:documentation>
						Drvna industrija Spačva d.d.
					</xs:documentation>
            </xs:annotation>
          </xs:enumeration>
          <xs:enumeration value="1344">
            <xs:annotation>
              <xs:documentation>
						Mirna d.d.
					</xs:documentation>
            </xs:annotation>
          </xs:enumeration>
          <xs:enumeration value="1365">
            <xs:annotation>
              <xs:documentation>
						PPK karlovačka mesna industrija
					</xs:documentation>
            </xs:annotation>
          </xs:enumeration>
          <xs:enumeration value="1627">
            <xs:annotation>
              <xs:documentation>
						Podravka d.d.
					</xs:documentation>
            </xs:annotation>
          </xs:enumeration>
          <xs:enumeration value="393">
            <xs:annotation>
              <xs:documentation>
						Hoteli Haludovo Malinska d.d.
					</xs:documentation>
            </xs:annotation>
          </xs:enumeration>
          <xs:enumeration value="444">
            <xs:annotation>
              <xs:documentation>
						Validus d.d.
					</xs:documentation>
            </xs:annotation>
          </xs:enumeration>
          <xs:enumeration value="616">
            <xs:annotation>
              <xs:documentation>
						Badel 1862 d.d.
					</xs:documentation>
            </xs:annotation>
          </xs:enumeration>
          <xs:enumeration value="978">
            <xs:annotation>
              <xs:documentation>
						Hotel Bellevue d.d.
					</xs:documentation>
            </xs:annotation>
          </xs:enumeration>
          <xs:enumeration value="1032">
            <xs:annotation>
              <xs:documentation>
						Centar banka d.d. u stečaju
					</xs:documentation>
            </xs:annotation>
          </xs:enumeration>
          <xs:enumeration value="1096">
            <xs:annotation>
              <xs:documentation>
						Finvest Corp d.d.
					</xs:documentation>
            </xs:annotation>
          </xs:enumeration>
          <xs:enumeration value="1131">
            <xs:annotation>
              <xs:documentation>
						Metalska industrija Osijek d.d. u stečaju
					</xs:documentation>
            </xs:annotation>
          </xs:enumeration>
          <xs:enumeration value="1147">
            <xs:annotation>
              <xs:documentation>
						PIK Rijeka d.d.
					</xs:documentation>
            </xs:annotation>
          </xs:enumeration>
          <xs:enumeration value="1165">
            <xs:annotation>
              <xs:documentation>
						Transadria d.d. u stečaju
					</xs:documentation>
            </xs:annotation>
          </xs:enumeration>
          <xs:enumeration value="1169">
            <xs:annotation>
              <xs:documentation>
						Trokut d.d.
					</xs:documentation>
            </xs:annotation>
          </xs:enumeration>
          <xs:enumeration value="1242">
            <xs:annotation>
              <xs:documentation>
						Franck d.d.
					</xs:documentation>
            </xs:annotation>
          </xs:enumeration>
          <xs:enumeration value="1259">
            <xs:annotation>
              <xs:documentation>
						Hoteli Croatia d.d.
					</xs:documentation>
            </xs:annotation>
          </xs:enumeration>
          <xs:enumeration value="1277">
            <xs:annotation>
              <xs:documentation>
						Istra d.d.
					</xs:documentation>
            </xs:annotation>
          </xs:enumeration>
          <xs:enumeration value="1339">
            <xs:annotation>
              <xs:documentation>
						Medika d.d.
					</xs:documentation>
            </xs:annotation>
          </xs:enumeration>
          <xs:enumeration value="1373">
            <xs:annotation>
              <xs:documentation>
						Rabac d.d.
					</xs:documentation>
            </xs:annotation>
          </xs:enumeration>
          <xs:enumeration value="1442">
            <xs:annotation>
              <xs:documentation>
						Zvečevo d.d.
					</xs:documentation>
            </xs:annotation>
          </xs:enumeration>
          <xs:enumeration value="1618">
            <xs:annotation>
              <xs:documentation>
						Jelsa d.d.
					</xs:documentation>
            </xs:annotation>
          </xs:enumeration>
          <xs:enumeration value="171">
            <xs:annotation>
              <xs:documentation>
						Inker d.d.
					</xs:documentation>
            </xs:annotation>
          </xs:enumeration>
          <xs:enumeration value="199">
            <xs:annotation>
              <xs:documentation>
						CROATIA osiguranje d.d.
					</xs:documentation>
            </xs:annotation>
          </xs:enumeration>
          <xs:enumeration value="241">
            <xs:annotation>
              <xs:documentation>
						MGK - Pack d.d.
					</xs:documentation>
            </xs:annotation>
          </xs:enumeration>
          <xs:enumeration value="325">
            <xs:annotation>
              <xs:documentation>
						Borik d.d.
					</xs:documentation>
            </xs:annotation>
          </xs:enumeration>
          <xs:enumeration value="336">
            <xs:annotation>
              <xs:documentation>
						Tehnomont d.d.
					</xs:documentation>
            </xs:annotation>
          </xs:enumeration>
          <xs:enumeration value="343">
            <xs:annotation>
              <xs:documentation>
						Belišće d.d.
					</xs:documentation>
            </xs:annotation>
          </xs:enumeration>
          <xs:enumeration value="703">
            <xs:annotation>
              <xs:documentation>
						TLM tvornica lakih metala d.d.
					</xs:documentation>
            </xs:annotation>
          </xs:enumeration>
          <xs:enumeration value="1185">
            <xs:annotation>
              <xs:documentation>
						Apartmani Medena d.d.
					</xs:documentation>
            </xs:annotation>
          </xs:enumeration>
          <xs:enumeration value="1203">
            <xs:annotation>
              <xs:documentation>
						3. MAJ brodogradilište d.d.
					</xs:documentation>
            </xs:annotation>
          </xs:enumeration>
          <xs:enumeration value="1215">
            <xs:annotation>
              <xs:documentation>
						Čateks d.d.
					</xs:documentation>
            </xs:annotation>
          </xs:enumeration>
          <xs:enumeration value="1371">
            <xs:annotation>
              <xs:documentation>
						Puljanka d.d. u stečaju
					</xs:documentation>
            </xs:annotation>
          </xs:enumeration>
          <xs:enumeration value="1392">
            <xs:annotation>
              <xs:documentation>
						Solaris d.d.
					</xs:documentation>
            </xs:annotation>
          </xs:enumeration>
          <xs:enumeration value="1408">
            <xs:annotation>
              <xs:documentation>
						Tvornice elektrotehničkih proizvoda d.d.
					</xs:documentation>
            </xs:annotation>
          </xs:enumeration>
          <xs:enumeration value="1424">
            <xs:annotation>
              <xs:documentation>
						Viadukt d.d. u stečaju
					</xs:documentation>
            </xs:annotation>
          </xs:enumeration>
          <xs:enumeration value="1456">
            <xs:annotation>
              <xs:documentation>
						Hoteli Baška voda d.d.
					</xs:documentation>
            </xs:annotation>
          </xs:enumeration>
          <xs:enumeration value="1861">
            <xs:annotation>
              <xs:documentation>
						HG Spot d.d. u stečaju
					</xs:documentation>
            </xs:annotation>
          </xs:enumeration>
          <xs:enumeration value="204">
            <xs:annotation>
              <xs:documentation>
						Kutjevo d.d.
					</xs:documentation>
            </xs:annotation>
          </xs:enumeration>
          <xs:enumeration value="455">
            <xs:annotation>
              <xs:documentation>
						IPK Osijek d.d.
					</xs:documentation>
            </xs:annotation>
          </xs:enumeration>
          <xs:enumeration value="1051">
            <xs:annotation>
              <xs:documentation>
						Partner banka d.d.
					</xs:documentation>
            </xs:annotation>
          </xs:enumeration>
          <xs:enumeration value="1104">
            <xs:annotation>
              <xs:documentation>
						Hoteli Novi d.d. u stečaju
					</xs:documentation>
            </xs:annotation>
          </xs:enumeration>
          <xs:enumeration value="1142">
            <xs:annotation>
              <xs:documentation>
						PIK - Vinkovci d.d.
					</xs:documentation>
            </xs:annotation>
          </xs:enumeration>
          <xs:enumeration value="1196">
            <xs:annotation>
              <xs:documentation>
						Bilokalnik - IPA d.d.
					</xs:documentation>
            </xs:annotation>
          </xs:enumeration>
          <xs:enumeration value="1285">
            <xs:annotation>
              <xs:documentation>
						JADRAN d.d.
					</xs:documentation>
            </xs:annotation>
          </xs:enumeration>
          <xs:enumeration value="1329">
            <xs:annotation>
              <xs:documentation>
						Ledo d.d.
					</xs:documentation>
            </xs:annotation>
          </xs:enumeration>
          <xs:enumeration value="1397">
            <xs:annotation>
              <xs:documentation>
						Tankerkomerc d.d.
					</xs:documentation>
            </xs:annotation>
          </xs:enumeration>
          <xs:enumeration value="2102">
            <xs:annotation>
              <xs:documentation>
						Jadroagent d.d.
					</xs:documentation>
            </xs:annotation>
          </xs:enumeration>
          <xs:enumeration value="2411">
            <xs:annotation>
              <xs:documentation>
						Hoteli Živogošće d.d.
					</xs:documentation>
            </xs:annotation>
          </xs:enumeration>
          <xs:enumeration value="2421">
            <xs:annotation>
              <xs:documentation>
						Hotel Excelsior d.d.
					</xs:documentation>
            </xs:annotation>
          </xs:enumeration>
          <xs:enumeration value="2457">
            <xs:annotation>
              <xs:documentation>
						Ingra d.d.
					</xs:documentation>
            </xs:annotation>
          </xs:enumeration>
          <xs:enumeration value="2205">
            <xs:annotation>
              <xs:documentation>
						Dalma d.d.
					</xs:documentation>
            </xs:annotation>
          </xs:enumeration>
          <xs:enumeration value="2520">
            <xs:annotation>
              <xs:documentation>
						Lucidus d.d.
					</xs:documentation>
            </xs:annotation>
          </xs:enumeration>
          <xs:enumeration value="2574">
            <xs:annotation>
              <xs:documentation>
						Luka Ploče d.d.
					</xs:documentation>
            </xs:annotation>
          </xs:enumeration>
          <xs:enumeration value="3285">
            <xs:annotation>
              <xs:documentation>
						Kaštelanski staklenici d.d. u stečaju
					</xs:documentation>
            </xs:annotation>
          </xs:enumeration>
          <xs:enumeration value="3690">
            <xs:annotation>
              <xs:documentation>
						J&amp;T banka d.d.
					</xs:documentation>
            </xs:annotation>
          </xs:enumeration>
          <xs:enumeration value="4969">
            <xs:annotation>
              <xs:documentation>
						Vodoprivreda Zagreb d.d.
					</xs:documentation>
            </xs:annotation>
          </xs:enumeration>
          <xs:enumeration value="5202">
            <xs:annotation>
              <xs:documentation>
						Odašiljači i veze d.o.o., Zagreb
					</xs:documentation>
            </xs:annotation>
          </xs:enumeration>
          <xs:enumeration value="5033">
            <xs:annotation>
              <xs:documentation>
						Rijeka promet d.d., Rijeka
					</xs:documentation>
            </xs:annotation>
          </xs:enumeration>
          <xs:enumeration value="5790">
            <xs:annotation>
              <xs:documentation>
						ZAGREBAČKI HOLDING d.o.o.
					</xs:documentation>
            </xs:annotation>
          </xs:enumeration>
          <xs:enumeration value="29202">
            <xs:annotation>
              <xs:documentation>
						HOTELI ZLATNI RAT d.d.
					</xs:documentation>
            </xs:annotation>
          </xs:enumeration>
          <xs:enumeration value="2080">
            <xs:annotation>
              <xs:documentation>
						SLAVONSKI ZATVORENI ALTERNATIVNI INVESTICIJSKI FOND S JAVNOM PONUDOM dioničko društvo
					</xs:documentation>
            </xs:annotation>
          </xs:enumeration>
          <xs:enumeration value="3817">
            <xs:annotation>
              <xs:documentation>
						Terra Mediterranea d.d.
					</xs:documentation>
            </xs:annotation>
          </xs:enumeration>
          <xs:enumeration value="2348">
            <xs:annotation>
              <xs:documentation>
						Velebit d.d. zatvoreni investicijski fond s javnom ponudom - u likvidaciji
					</xs:documentation>
            </xs:annotation>
          </xs:enumeration>
          <xs:enumeration value="3709">
            <xs:annotation>
              <xs:documentation>
						Terra Firma d.d.
					</xs:documentation>
            </xs:annotation>
          </xs:enumeration>
          <xs:enumeration value="382">
            <xs:annotation>
              <xs:documentation>
						AD Plastik d.d.
					</xs:documentation>
            </xs:annotation>
          </xs:enumeration>
          <xs:enumeration value="433">
            <xs:annotation>
              <xs:documentation>
						Plava laguna d.d.
					</xs:documentation>
            </xs:annotation>
          </xs:enumeration>
          <xs:enumeration value="637">
            <xs:annotation>
              <xs:documentation>
						Croatia Airlines d.d.
					</xs:documentation>
            </xs:annotation>
          </xs:enumeration>
          <xs:enumeration value="755">
            <xs:annotation>
              <xs:documentation>
						Đakovština d.d. u stečaju
					</xs:documentation>
            </xs:annotation>
          </xs:enumeration>
          <xs:enumeration value="876">
            <xs:annotation>
              <xs:documentation>
						HUP - Zagreb d.d.
					</xs:documentation>
            </xs:annotation>
          </xs:enumeration>
          <xs:enumeration value="1266">
            <xs:annotation>
              <xs:documentation>
						HTP Orebić d.d.
					</xs:documentation>
            </xs:annotation>
          </xs:enumeration>
          <xs:enumeration value="1283">
            <xs:annotation>
              <xs:documentation>
						Istraturist Umag d.d.
					</xs:documentation>
            </xs:annotation>
          </xs:enumeration>
          <xs:enumeration value="1303">
            <xs:annotation>
              <xs:documentation>
						Kamensko d.d. u stečaju
					</xs:documentation>
            </xs:annotation>
          </xs:enumeration>
          <xs:enumeration value="1378">
            <xs:annotation>
              <xs:documentation>
						RIZ - Odašiljači d.d. u stečaju
					</xs:documentation>
            </xs:annotation>
          </xs:enumeration>
          <xs:enumeration value="1395">
            <xs:annotation>
              <xs:documentation>
						Sunčani Hvar d.d.
					</xs:documentation>
            </xs:annotation>
          </xs:enumeration>
          <xs:enumeration value="1443">
            <xs:annotation>
              <xs:documentation>
						Zvijezda d.d.
					</xs:documentation>
            </xs:annotation>
          </xs:enumeration>
          <xs:enumeration value="1465">
            <xs:annotation>
              <xs:documentation>
						Lantea Grupa d.d.
					</xs:documentation>
            </xs:annotation>
          </xs:enumeration>
          <xs:enumeration value="1482">
            <xs:annotation>
              <xs:documentation>
						Zlatni rat d.d.
					</xs:documentation>
            </xs:annotation>
          </xs:enumeration>
          <xs:enumeration value="330">
            <xs:annotation>
              <xs:documentation>
						Brodomerkur d.d.
					</xs:documentation>
            </xs:annotation>
          </xs:enumeration>
          <xs:enumeration value="501">
            <xs:annotation>
              <xs:documentation>
						Končar - Elektroindustrija d.d.
					</xs:documentation>
            </xs:annotation>
          </xs:enumeration>
          <xs:enumeration value="709">
            <xs:annotation>
              <xs:documentation>
						Brestovac d.d. u stečaju
					</xs:documentation>
            </xs:annotation>
          </xs:enumeration>
          <xs:enumeration value="1044">
            <xs:annotation>
              <xs:documentation>
						Jadranska banka d.d.
					</xs:documentation>
            </xs:annotation>
          </xs:enumeration>
          <xs:enumeration value="1208">
            <xs:annotation>
              <xs:documentation>
						Chromos Agro d.d.
					</xs:documentation>
            </xs:annotation>
          </xs:enumeration>
          <xs:enumeration value="1230">
            <xs:annotation>
              <xs:documentation>
						ĐURO ĐAKOVIĆ GRUPA d.d.
					</xs:documentation>
            </xs:annotation>
          </xs:enumeration>
          <xs:enumeration value="1262">
            <xs:annotation>
              <xs:documentation>
						Hoteli Zadar d.d.
					</xs:documentation>
            </xs:annotation>
          </xs:enumeration>
          <xs:enumeration value="1323">
            <xs:annotation>
              <xs:documentation>
						Končar - Sklopna postrojenja d.d.
					</xs:documentation>
            </xs:annotation>
          </xs:enumeration>
          <xs:enumeration value="1342">
            <xs:annotation>
              <xs:documentation>
						Međimurska trikotaža d.d. u stečaju
					</xs:documentation>
            </xs:annotation>
          </xs:enumeration>
          <xs:enumeration value="1376">
            <xs:annotation>
              <xs:documentation>
						Riviera Adria d.d.
					</xs:documentation>
            </xs:annotation>
          </xs:enumeration>
          <xs:enumeration value="1413">
            <xs:annotation>
              <xs:documentation>
						Uljanik d.d. - u stečaju
					</xs:documentation>
            </xs:annotation>
          </xs:enumeration>
          <xs:enumeration value="1445">
            <xs:annotation>
              <xs:documentation>
						Žitnjak d.d.
					</xs:documentation>
            </xs:annotation>
          </xs:enumeration>
          <xs:enumeration value="1463">
            <xs:annotation>
              <xs:documentation>
						Jadroplov d.d.
					</xs:documentation>
            </xs:annotation>
          </xs:enumeration>
          <xs:enumeration value="1523">
            <xs:annotation>
              <xs:documentation>
						Tang tvornica alata d.d.
					</xs:documentation>
            </xs:annotation>
          </xs:enumeration>
          <xs:enumeration value="4">
            <xs:annotation>
              <xs:documentation>
						Zagrebačka burza d.d.
					</xs:documentation>
            </xs:annotation>
          </xs:enumeration>
          <xs:enumeration value="604">
            <xs:annotation>
              <xs:documentation>
						SUNCE OSIGURANJE d.d.
					</xs:documentation>
            </xs:annotation>
          </xs:enumeration>
          <xs:enumeration value="790">
            <xs:annotation>
              <xs:documentation>
						Chromos boje i lakovi d.d.
					</xs:documentation>
            </xs:annotation>
          </xs:enumeration>
          <xs:enumeration value="1045">
            <xs:annotation>
              <xs:documentation>
						Karlovačka banka d.d.
					</xs:documentation>
            </xs:annotation>
          </xs:enumeration>
          <xs:enumeration value="1100">
            <xs:annotation>
              <xs:documentation>
						Herbos d.d.
					</xs:documentation>
            </xs:annotation>
          </xs:enumeration>
          <xs:enumeration value="1265">
            <xs:annotation>
              <xs:documentation>
						HTP Korčula d.d.
					</xs:documentation>
            </xs:annotation>
          </xs:enumeration>
          <xs:enumeration value="1394">
            <xs:annotation>
              <xs:documentation>
						Siemens d.d.
					</xs:documentation>
            </xs:annotation>
          </xs:enumeration>
          <xs:enumeration value="808">
            <xs:annotation>
              <xs:documentation>
						Hoteli Jadran d.d.
					</xs:documentation>
            </xs:annotation>
          </xs:enumeration>
          <xs:enumeration value="1047">
            <xs:annotation>
              <xs:documentation>
						AGRAM BANKA d.d.
					</xs:documentation>
            </xs:annotation>
          </xs:enumeration>
          <xs:enumeration value="1121">
            <xs:annotation>
              <xs:documentation>
						Liburnia riviera hoteli d.d.
					</xs:documentation>
            </xs:annotation>
          </xs:enumeration>
          <xs:enumeration value="1261">
            <xs:annotation>
              <xs:documentation>
						Hoteli Tučepi d.d.
					</xs:documentation>
            </xs:annotation>
          </xs:enumeration>
          <xs:enumeration value="1341">
            <xs:annotation>
              <xs:documentation>
						Mediteranska plovidba d.d. u stečaju
					</xs:documentation>
            </xs:annotation>
          </xs:enumeration>
          <xs:enumeration value="1444">
            <xs:annotation>
              <xs:documentation>
						Željezara Split d.d. u stečaju
					</xs:documentation>
            </xs:annotation>
          </xs:enumeration>
          <xs:enumeration value="2338">
            <xs:annotation>
              <xs:documentation>
						ALPHA ADRIATIC pomorski promet dioničko društvo
					</xs:documentation>
            </xs:annotation>
          </xs:enumeration>
          <xs:enumeration value="2319">
            <xs:annotation>
              <xs:documentation>
						Regeneracija d.d.
					</xs:documentation>
            </xs:annotation>
          </xs:enumeration>
          <xs:enumeration value="2339">
            <xs:annotation>
              <xs:documentation>
						Adriachem d.d. u stečaju
					</xs:documentation>
            </xs:annotation>
          </xs:enumeration>
          <xs:enumeration value="2588">
            <xs:annotation>
              <xs:documentation>
						Atlantic Grupa d.d.
					</xs:documentation>
            </xs:annotation>
          </xs:enumeration>
          <xs:enumeration value="3302">
            <xs:annotation>
              <xs:documentation>
						Grad Koprivnica
					</xs:documentation>
            </xs:annotation>
          </xs:enumeration>
          <xs:enumeration value="3618">
            <xs:annotation>
              <xs:documentation>
						Grad Zadar
					</xs:documentation>
            </xs:annotation>
          </xs:enumeration>
          <xs:enumeration value="3110">
            <xs:annotation>
              <xs:documentation>
						Pounje trikotaža d.d.
					</xs:documentation>
            </xs:annotation>
          </xs:enumeration>
          <xs:enumeration value="4225">
            <xs:annotation>
              <xs:documentation>
						Nexe grupa d.d.
					</xs:documentation>
            </xs:annotation>
          </xs:enumeration>
          <xs:enumeration value="3315">
            <xs:annotation>
              <xs:documentation>
						Valamar Adria Holding d.d. za upravljačke djelatnosti holding društava
					</xs:documentation>
            </xs:annotation>
          </xs:enumeration>
          <xs:enumeration value="3620">
            <xs:annotation>
              <xs:documentation>
						Banka Splitsko-Dalmatinska d.d.
					</xs:documentation>
            </xs:annotation>
          </xs:enumeration>
          <xs:enumeration value="3722">
            <xs:annotation>
              <xs:documentation>
						Maistra d.d.
					</xs:documentation>
            </xs:annotation>
          </xs:enumeration>
          <xs:enumeration value="4410">
            <xs:annotation>
              <xs:documentation>
						Olympia Vodice d.d.
					</xs:documentation>
            </xs:annotation>
          </xs:enumeration>
          <xs:enumeration value="4963">
            <xs:annotation>
              <xs:documentation>
						VELEBIT ŽIVOTNO OSIGURANJE d.d.
					</xs:documentation>
            </xs:annotation>
          </xs:enumeration>
          <xs:enumeration value="5149">
            <xs:annotation>
              <xs:documentation>
						Genera d.d.
					</xs:documentation>
            </xs:annotation>
          </xs:enumeration>
          <xs:enumeration value="4409">
            <xs:annotation>
              <xs:documentation>
						Hoteli Vodice d.d.
					</xs:documentation>
            </xs:annotation>
          </xs:enumeration>
          <xs:enumeration value="4575">
            <xs:annotation>
              <xs:documentation>
						Excelsa nekretnine d.d.
					</xs:documentation>
            </xs:annotation>
          </xs:enumeration>
          <xs:enumeration value="5148">
            <xs:annotation>
              <xs:documentation>
						Grad Osijek
					</xs:documentation>
            </xs:annotation>
          </xs:enumeration>
          <xs:enumeration value="4408">
            <xs:annotation>
              <xs:documentation>
						Metronet telekomunikacije d.d.
					</xs:documentation>
            </xs:annotation>
          </xs:enumeration>
          <xs:enumeration value="4661">
            <xs:annotation>
              <xs:documentation>
						OT - Optima telekom d.d.
					</xs:documentation>
            </xs:annotation>
          </xs:enumeration>
          <xs:enumeration value="5116">
            <xs:annotation>
              <xs:documentation>
						Jadrolinija
					</xs:documentation>
            </xs:annotation>
          </xs:enumeration>
          <xs:enumeration value="5147">
            <xs:annotation>
              <xs:documentation>
						Grad Vinkovci
					</xs:documentation>
            </xs:annotation>
          </xs:enumeration>
          <xs:enumeration value="4510">
            <xs:annotation>
              <xs:documentation>
						Hospitalija trgovina d.o.o.
					</xs:documentation>
            </xs:annotation>
          </xs:enumeration>
          <xs:enumeration value="5167">
            <xs:annotation>
              <xs:documentation>
						NETA Capital Croatia d.d. u likvidaciji
					</xs:documentation>
            </xs:annotation>
          </xs:enumeration>
          <xs:enumeration value="30559">
            <xs:annotation>
              <xs:documentation>
						TANKERSKA NEXT GENERATION d.d.
					</xs:documentation>
            </xs:annotation>
          </xs:enumeration>
          <xs:enumeration value="15989">
            <xs:annotation>
              <xs:documentation>
						GRANOLIO D.D.
					</xs:documentation>
            </xs:annotation>
          </xs:enumeration>
          <xs:enumeration value="94048">
            <xs:annotation>
              <xs:documentation>
						Stanovi Jadran d.d. za poslovanje nekretninama
					</xs:documentation>
            </xs:annotation>
          </xs:enumeration>
          <xs:enumeration value="691">
            <xs:annotation>
              <xs:documentation>
						Zatvoreni alternativni investicijski fond s javnom ponudom Breza dioničko društvo
					</xs:documentation>
            </xs:annotation>
          </xs:enumeration>
          <xs:enumeration value="4164">
            <xs:annotation>
              <xs:documentation>
						Jadran Kapital d.d.
					</xs:documentation>
            </xs:annotation>
          </xs:enumeration>
          <xs:enumeration value="294">
            <xs:annotation>
              <xs:documentation>
						Hrvatska elektroprivreda d.d.
					</xs:documentation>
            </xs:annotation>
          </xs:enumeration>
          <xs:enumeration value="360">
            <xs:annotation>
              <xs:documentation>
						Turisthotel d.d.
					</xs:documentation>
            </xs:annotation>
          </xs:enumeration>
          <xs:enumeration value="409">
            <xs:annotation>
              <xs:documentation>
						Unijapapir d.d.
					</xs:documentation>
            </xs:annotation>
          </xs:enumeration>
          <xs:enumeration value="737">
            <xs:annotation>
              <xs:documentation>
						Slavonijatekstil d.d. u stečaju
					</xs:documentation>
            </xs:annotation>
          </xs:enumeration>
          <xs:enumeration value="1130">
            <xs:annotation>
              <xs:documentation>
						Metalska industrija Varaždin d.d.
					</xs:documentation>
            </xs:annotation>
          </xs:enumeration>
          <xs:enumeration value="1187">
            <xs:annotation>
              <xs:documentation>
						Atlantska plovidba d.d.
					</xs:documentation>
            </xs:annotation>
          </xs:enumeration>
          <xs:enumeration value="1258">
            <xs:annotation>
              <xs:documentation>
						HOTELI BRELA d.d.
					</xs:documentation>
            </xs:annotation>
          </xs:enumeration>
          <xs:enumeration value="1296">
            <xs:annotation>
              <xs:documentation>
						Jamnica d.d.
					</xs:documentation>
            </xs:annotation>
          </xs:enumeration>
          <xs:enumeration value="1354">
            <xs:annotation>
              <xs:documentation>
						Mundus d.d. u stečaju
					</xs:documentation>
            </xs:annotation>
          </xs:enumeration>
          <xs:enumeration value="1372">
            <xs:annotation>
              <xs:documentation>
						Puris d.d.
					</xs:documentation>
            </xs:annotation>
          </xs:enumeration>
          <xs:enumeration value="1569">
            <xs:annotation>
              <xs:documentation>
						Viro tvornica šećera d.d.
					</xs:documentation>
            </xs:annotation>
          </xs:enumeration>
          <xs:enumeration value="198">
            <xs:annotation>
              <xs:documentation>
						Podravska banka d.d.
					</xs:documentation>
            </xs:annotation>
          </xs:enumeration>
          <xs:enumeration value="378">
            <xs:annotation>
              <xs:documentation>
						Lavčević d.d.
					</xs:documentation>
            </xs:annotation>
          </xs:enumeration>
          <xs:enumeration value="394">
            <xs:annotation>
              <xs:documentation>
						Atlas d.d.
					</xs:documentation>
            </xs:annotation>
          </xs:enumeration>
          <xs:enumeration value="568">
            <xs:annotation>
              <xs:documentation>
						Jadranski naftovod d.d.
					</xs:documentation>
            </xs:annotation>
          </xs:enumeration>
          <xs:enumeration value="649">
            <xs:annotation>
              <xs:documentation>
						Mlinar d.d.
					</xs:documentation>
            </xs:annotation>
          </xs:enumeration>
          <xs:enumeration value="920">
            <xs:annotation>
              <xs:documentation>
						Belje d.d.
					</xs:documentation>
            </xs:annotation>
          </xs:enumeration>
          <xs:enumeration value="995">
            <xs:annotation>
              <xs:documentation>
						Laguna Novigrad d.d.
					</xs:documentation>
            </xs:annotation>
          </xs:enumeration>
          <xs:enumeration value="1057">
            <xs:annotation>
              <xs:documentation>
						Slatinska banka d.d.
					</xs:documentation>
            </xs:annotation>
          </xs:enumeration>
          <xs:enumeration value="1075">
            <xs:annotation>
              <xs:documentation>
						Agromeđimurje d.d.
					</xs:documentation>
            </xs:annotation>
          </xs:enumeration>
          <xs:enumeration value="1214">
            <xs:annotation>
              <xs:documentation>
						Čakovečki mlinovi d.d.
					</xs:documentation>
            </xs:annotation>
          </xs:enumeration>
          <xs:enumeration value="1239">
            <xs:annotation>
              <xs:documentation>
						Elektroprojekt d.d.
					</xs:documentation>
            </xs:annotation>
          </xs:enumeration>
          <xs:enumeration value="1260">
            <xs:annotation>
              <xs:documentation>
						Hoteli Maestral d.d.
					</xs:documentation>
            </xs:annotation>
          </xs:enumeration>
          <xs:enumeration value="1335">
            <xs:annotation>
              <xs:documentation>
						Magma d.d.
					</xs:documentation>
            </xs:annotation>
          </xs:enumeration>
          <xs:enumeration value="1461">
            <xs:annotation>
              <xs:documentation>
						Institut IGH d.d.
					</xs:documentation>
            </xs:annotation>
          </xs:enumeration>
          <xs:enumeration value="1619">
            <xs:annotation>
              <xs:documentation>
						Auto - Hrvatska d.d.
					</xs:documentation>
            </xs:annotation>
          </xs:enumeration>
          <xs:enumeration value="217">
            <xs:annotation>
              <xs:documentation>
						Nava banka d.d. u stečaju
					</xs:documentation>
            </xs:annotation>
          </xs:enumeration>
          <xs:enumeration value="319">
            <xs:annotation>
              <xs:documentation>
						Hrvatska poštanska banka d.d.
					</xs:documentation>
            </xs:annotation>
          </xs:enumeration>
          <xs:enumeration value="472">
            <xs:annotation>
              <xs:documentation>
						Industrogradnja grupa d.d.
					</xs:documentation>
            </xs:annotation>
          </xs:enumeration>
          <xs:enumeration value="810">
            <xs:annotation>
              <xs:documentation>
						Slavonija modna konfekcija d.d.
					</xs:documentation>
            </xs:annotation>
          </xs:enumeration>
          <xs:enumeration value="954">
            <xs:annotation>
              <xs:documentation>
						Hoteli Baška d.d.
					</xs:documentation>
            </xs:annotation>
          </xs:enumeration>
          <xs:enumeration value="1221">
            <xs:annotation>
              <xs:documentation>
						Domaća tvornica rublja d.d.
					</xs:documentation>
            </xs:annotation>
          </xs:enumeration>
          <xs:enumeration value="1250">
            <xs:annotation>
              <xs:documentation>
						Hidroelektra niskogradnja d.d.
					</xs:documentation>
            </xs:annotation>
          </xs:enumeration>
          <xs:enumeration value="1286">
            <xs:annotation>
              <xs:documentation>
						Jadran film d.d.
					</xs:documentation>
            </xs:annotation>
          </xs:enumeration>
          <xs:enumeration value="1364">
            <xs:annotation>
              <xs:documentation>
						Pluto d.d.
					</xs:documentation>
            </xs:annotation>
          </xs:enumeration>
          <xs:enumeration value="1398">
            <xs:annotation>
              <xs:documentation>
						Tehnika d.d.
					</xs:documentation>
            </xs:annotation>
          </xs:enumeration>
          <xs:enumeration value="1450">
            <xs:annotation>
              <xs:documentation>
						Elektropromet d.d.
					</xs:documentation>
            </xs:annotation>
          </xs:enumeration>
          <xs:enumeration value="233">
            <xs:annotation>
              <xs:documentation>
						Ericsson Nikola Tesla d.d.
					</xs:documentation>
            </xs:annotation>
          </xs:enumeration>
          <xs:enumeration value="594">
            <xs:annotation>
              <xs:documentation>
						Vjesnik d.d.
					</xs:documentation>
            </xs:annotation>
          </xs:enumeration>
          <xs:enumeration value="936">
            <xs:annotation>
              <xs:documentation>
						Tisak d.d.
					</xs:documentation>
            </xs:annotation>
          </xs:enumeration>
          <xs:enumeration value="1141">
            <xs:annotation>
              <xs:documentation>
						Petrokemija d.d.
					</xs:documentation>
            </xs:annotation>
          </xs:enumeration>
          <xs:enumeration value="1176">
            <xs:annotation>
              <xs:documentation>
						Zlatni otok d.d.
					</xs:documentation>
            </xs:annotation>
          </xs:enumeration>
          <xs:enumeration value="1326">
            <xs:annotation>
              <xs:documentation>
						Koteks d.d.
					</xs:documentation>
            </xs:annotation>
          </xs:enumeration>
          <xs:enumeration value="1383">
            <xs:annotation>
              <xs:documentation>
						Saponia d.d.
					</xs:documentation>
            </xs:annotation>
          </xs:enumeration>
          <xs:enumeration value="1400">
            <xs:annotation>
              <xs:documentation>
						Tekstilpromet d.d.
					</xs:documentation>
            </xs:annotation>
          </xs:enumeration>
          <xs:enumeration value="1432">
            <xs:annotation>
              <xs:documentation>
						Vrboska d.d.
					</xs:documentation>
            </xs:annotation>
          </xs:enumeration>
          <xs:enumeration value="2160">
            <xs:annotation>
              <xs:documentation>
						Dubrovačko primorje d.o.o.
					</xs:documentation>
            </xs:annotation>
          </xs:enumeration>
          <xs:enumeration value="2341">
            <xs:annotation>
              <xs:documentation>
						Erste &amp; Steiermarkische bank d.d.
					</xs:documentation>
            </xs:annotation>
          </xs:enumeration>
          <xs:enumeration value="2410">
            <xs:annotation>
              <xs:documentation>
						Imperial Riviera d.d.
					</xs:documentation>
            </xs:annotation>
          </xs:enumeration>
          <xs:enumeration value="2135">
            <xs:annotation>
              <xs:documentation>
						Hrvatska banka za obnovu i razvitak
					</xs:documentation>
            </xs:annotation>
          </xs:enumeration>
          <xs:enumeration value="2232">
            <xs:annotation>
              <xs:documentation>
						Istarska kreditna banka Umag d.d.
					</xs:documentation>
            </xs:annotation>
          </xs:enumeration>
          <xs:enumeration value="3047">
            <xs:annotation>
              <xs:documentation>
						Merkantile d.d., zastupstva, inženjering, proizvodnja i trgovina
					</xs:documentation>
            </xs:annotation>
          </xs:enumeration>
          <xs:enumeration value="2369">
            <xs:annotation>
              <xs:documentation>
						Tempo d.d.
					</xs:documentation>
            </xs:annotation>
          </xs:enumeration>
          <xs:enumeration value="2564">
            <xs:annotation>
              <xs:documentation>
						Jadran - Galenski laboratorij d.d.
					</xs:documentation>
            </xs:annotation>
          </xs:enumeration>
          <xs:enumeration value="4354">
            <xs:annotation>
              <xs:documentation>
						Grad Split
					</xs:documentation>
            </xs:annotation>
          </xs:enumeration>
          <xs:enumeration value="5145">
            <xs:annotation>
              <xs:documentation>
						Banco Popolare Croatia d.d.
					</xs:documentation>
            </xs:annotation>
          </xs:enumeration>
          <xs:enumeration value="4960">
            <xs:annotation>
              <xs:documentation>
						VELEBIT OSIGURANJE d.d.
					</xs:documentation>
            </xs:annotation>
          </xs:enumeration>
          <xs:enumeration value="5716">
            <xs:annotation>
              <xs:documentation>
						ŠC Višnjik d.o.o.
					</xs:documentation>
            </xs:annotation>
          </xs:enumeration>
          <xs:enumeration value="88828">
            <xs:annotation>
              <xs:documentation>
						LANIŠTE D.O.O.
					</xs:documentation>
            </xs:annotation>
          </xs:enumeration>
          <xs:enumeration value="97643">
            <xs:annotation>
              <xs:documentation>
						Meritus ulaganja d.d.
					</xs:documentation>
            </xs:annotation>
          </xs:enumeration>
        </xs:restriction>
      </xs:simpleType>
      <xs:simpleType name="Godina">
        <xs:restriction base="xs:integer">
          <xs:minInclusive value="2000"/>
          <xs:maxInclusive value="2050"/>
          <xs:fractionDigits value="0"/>
          <xs:totalDigits value="4"/>
        </xs:restriction>
      </xs:simpleType>
      <xs:simpleType name="Da_Ne_368">
        <xs:restriction base="xs:short">
          <xs:enumeration value="1">
            <xs:annotation>
              <xs:documentation>
						DA
					</xs:documentation>
            </xs:annotation>
          </xs:enumeration>
          <xs:enumeration value="2">
            <xs:annotation>
              <xs:documentation>
						NE
					</xs:documentation>
            </xs:annotation>
          </xs:enumeration>
        </xs:restriction>
      </xs:simpleType>
      <xs:simpleType name="Da_Ne_NijePrimjenjivo_389">
        <xs:restriction base="xs:short">
          <xs:enumeration value="1">
            <xs:annotation>
              <xs:documentation>
						DA
					</xs:documentation>
            </xs:annotation>
          </xs:enumeration>
          <xs:enumeration value="2">
            <xs:annotation>
              <xs:documentation>
						NE
					</xs:documentation>
            </xs:annotation>
          </xs:enumeration>
          <xs:enumeration value="3">
            <xs:annotation>
              <xs:documentation>
						Nije primjenjivo
					</xs:documentation>
            </xs:annotation>
          </xs:enumeration>
        </xs:restriction>
      </xs:simpleType>
      <xs:simpleType name="int_10_POZ">
        <xs:restriction base="xs:integer">
          <xs:minInclusive value="1"/>
          <xs:maxInclusive value="9999999999"/>
          <xs:fractionDigits value="0"/>
          <xs:totalDigits value="10"/>
        </xs:restriction>
      </xs:simpleType>
      <xs:simpleType name="int_10_POZZ">
        <xs:restriction base="xs:integer">
          <xs:minInclusive value="0"/>
          <xs:maxInclusive value="9999999999"/>
          <xs:fractionDigits value="0"/>
          <xs:totalDigits value="10"/>
        </xs:restriction>
      </xs:simpleType>
      <xs:simpleType name="Sustav_upravljanja_STK_390">
        <xs:restriction base="xs:short">
          <xs:enumeration value="1">
            <xs:annotation>
              <xs:documentation>
						Monistički ustroj
					</xs:documentation>
            </xs:annotation>
          </xs:enumeration>
          <xs:enumeration value="2">
            <xs:annotation>
              <xs:documentation>
						Dualistički ustroj
					</xs:documentation>
            </xs:annotation>
          </xs:enumeration>
        </xs:restriction>
      </xs:simpleType>
      <xs:simpleType name="decimal_4_2_POZ">
        <xs:restriction base="xs:decimal">
          <xs:minInclusive value="0.01"/>
          <xs:maxInclusive value="99.99"/>
          <xs:fractionDigits value="2"/>
          <xs:totalDigits value="4"/>
        </xs:restriction>
      </xs:simpleType>
      <xs:simpleType name="decimal_4_2_POZZ">
        <xs:restriction base="xs:decimal">
          <xs:minInclusive value="0"/>
          <xs:maxInclusive value="99.99"/>
          <xs:fractionDigits value="2"/>
          <xs:totalDigits value="4"/>
        </xs:restriction>
      </xs:simpleType>
      <xs:simpleType name="decimal_16_2_POZ">
        <xs:restriction base="xs:decimal">
          <xs:minInclusive value="0.01"/>
          <xs:maxInclusive value="99999999999999.99"/>
          <xs:fractionDigits value="2"/>
          <xs:totalDigits value="16"/>
        </xs:restriction>
      </xs:simpleType>
      <xs:simpleType name="decimal_16_2_NEG">
        <xs:restriction base="xs:decimal">
          <xs:minInclusive value="-99999999999999.99"/>
          <xs:maxInclusive value="-0.01"/>
          <xs:fractionDigits value="2"/>
          <xs:totalDigits value="16"/>
        </xs:restriction>
      </xs:simpleType>
      <xs:simpleType name="nvarchar_30_2">
        <xs:restriction base="xs:string">
          <xs:minLength value="2"/>
          <xs:maxLength value="30"/>
          <xs:whiteSpace value="preserve"/>
        </xs:restriction>
      </xs:simpleType>
      <xs:simpleType name="oib">
        <xs:annotation>
          <xs:documentation>
				Osobni identifikacijski broj čija zadnja znamenka je kontrolni broj dobiven po Modul 11,10 ISO 7064
			</xs:documentation>
        </xs:annotation>
        <xs:restriction base="xs:string">
          <xs:pattern value="[0-9]{11}"/>
          <xs:minLength value="0"/>
          <xs:maxLength value="11"/>
        </xs:restriction>
      </xs:simpleType>
      <xs:simpleType name="Titula_374">
        <xs:restriction base="xs:short">
          <xs:enumeration value="1">
            <xs:annotation>
              <xs:documentation>
						univ. bacc.
					</xs:documentation>
            </xs:annotation>
          </xs:enumeration>
          <xs:enumeration value="2">
            <xs:annotation>
              <xs:documentation>
						mag. oec.
					</xs:documentation>
            </xs:annotation>
          </xs:enumeration>
          <xs:enumeration value="3">
            <xs:annotation>
              <xs:documentation>
						univ. spec. oec.
					</xs:documentation>
            </xs:annotation>
          </xs:enumeration>
          <xs:enumeration value="4">
            <xs:annotation>
              <xs:documentation>
						mr.sc.
					</xs:documentation>
            </xs:annotation>
          </xs:enumeration>
          <xs:enumeration value="5">
            <xs:annotation>
              <xs:documentation>
						dr. sc.
					</xs:documentation>
            </xs:annotation>
          </xs:enumeration>
          <xs:enumeration value="6">
            <xs:annotation>
              <xs:documentation>
						ostalo
					</xs:documentation>
            </xs:annotation>
          </xs:enumeration>
        </xs:restriction>
      </xs:simpleType>
      <xs:simpleType name="Stručna_sprema_STK_398">
        <xs:restriction base="xs:short">
          <xs:enumeration value="1">
            <xs:annotation>
              <xs:documentation>
						Bez škole
					</xs:documentation>
            </xs:annotation>
          </xs:enumeration>
          <xs:enumeration value="2">
            <xs:annotation>
              <xs:documentation>
						Osnovna škola
					</xs:documentation>
            </xs:annotation>
          </xs:enumeration>
          <xs:enumeration value="3">
            <xs:annotation>
              <xs:documentation>
						Srednja škola - gimnazija
					</xs:documentation>
            </xs:annotation>
          </xs:enumeration>
          <xs:enumeration value="4">
            <xs:annotation>
              <xs:documentation>
						Srednja umjetnička škola
					</xs:documentation>
            </xs:annotation>
          </xs:enumeration>
          <xs:enumeration value="5">
            <xs:annotation>
              <xs:documentation>
						Srednja strukovna škola
					</xs:documentation>
            </xs:annotation>
          </xs:enumeration>
          <xs:enumeration value="6">
            <xs:annotation>
              <xs:documentation>
						Ostale srednje škole (škola za KV i VKV radnike i sl.)
					</xs:documentation>
            </xs:annotation>
          </xs:enumeration>
          <xs:enumeration value="7">
            <xs:annotation>
              <xs:documentation>
						Stručni studij/stručni dodiplomski studij (3 godine)
					</xs:documentation>
            </xs:annotation>
          </xs:enumeration>
          <xs:enumeration value="8">
            <xs:annotation>
              <xs:documentation>
						Specijalistički diplomski stručni studij/stručni dodiplomski studij (4 godine)
					</xs:documentation>
            </xs:annotation>
          </xs:enumeration>
          <xs:enumeration value="9">
            <xs:annotation>
              <xs:documentation>
						Preddiplomski sveučilišni studij
					</xs:documentation>
            </xs:annotation>
          </xs:enumeration>
          <xs:enumeration value="10">
            <xs:annotation>
              <xs:documentation>
						Preddiplomski i diplomski sveučilišni studij ili integrirani preddiplomski i diplomski sveučilišni studij/sveučilišni dodiplomski studij
					</xs:documentation>
            </xs:annotation>
          </xs:enumeration>
          <xs:enumeration value="11">
            <xs:annotation>
              <xs:documentation>
						Poslijediplomski specijalistički studij/poslijediplomski stručni studij koji se izvodi na sveučilištu
					</xs:documentation>
            </xs:annotation>
          </xs:enumeration>
          <xs:enumeration value="12">
            <xs:annotation>
              <xs:documentation>
						Sveučilišni poslijediplomski znanstveni studij te sveučilišni poslijediplomski umjetnički studij - magistar znanosti
					</xs:documentation>
            </xs:annotation>
          </xs:enumeration>
          <xs:enumeration value="13">
            <xs:annotation>
              <xs:documentation>
						Doktorat znanosti (poslijediplomski sveučilišni studij/sveučilišni poslijediplomski znanstveni studij te obrana doktorske disertacije izvan doktorskog studija)
					</xs:documentation>
            </xs:annotation>
          </xs:enumeration>
        </xs:restriction>
      </xs:simpleType>
      <xs:simpleType name="SPOL-STK_375">
        <xs:restriction base="xs:short">
          <xs:enumeration value="1">
            <xs:annotation>
              <xs:documentation>
						Žensko
					</xs:documentation>
            </xs:annotation>
          </xs:enumeration>
          <xs:enumeration value="2">
            <xs:annotation>
              <xs:documentation>
						Muško
					</xs:documentation>
            </xs:annotation>
          </xs:enumeration>
        </xs:restriction>
      </xs:simpleType>
      <xs:simpleType name="DOB-STK_376">
        <xs:restriction base="xs:short">
          <xs:enumeration value="1">
            <xs:annotation>
              <xs:documentation>
						do 35 godina
					</xs:documentation>
            </xs:annotation>
          </xs:enumeration>
          <xs:enumeration value="2">
            <xs:annotation>
              <xs:documentation>
						od 36 do 45 godina
					</xs:documentation>
            </xs:annotation>
          </xs:enumeration>
          <xs:enumeration value="3">
            <xs:annotation>
              <xs:documentation>
						od 46 - 55 godina
					</xs:documentation>
            </xs:annotation>
          </xs:enumeration>
          <xs:enumeration value="4">
            <xs:annotation>
              <xs:documentation>
						 iznad 56 godina
					</xs:documentation>
            </xs:annotation>
          </xs:enumeration>
        </xs:restriction>
      </xs:simpleType>
      <xs:simpleType name="DRŽAVLJANSTVO-STK_377">
        <xs:restriction base="xs:short">
          <xs:enumeration value="1">
            <xs:annotation>
              <xs:documentation>
						Domaće
					</xs:documentation>
            </xs:annotation>
          </xs:enumeration>
          <xs:enumeration value="2">
            <xs:annotation>
              <xs:documentation>
						Strano
					</xs:documentation>
            </xs:annotation>
          </xs:enumeration>
        </xs:restriction>
      </xs:simpleType>
      <xs:simpleType name="POVEZANOST-STK_378">
        <xs:restriction base="xs:short">
          <xs:enumeration value="1">
            <xs:annotation>
              <xs:documentation>
						Poslovna
					</xs:documentation>
            </xs:annotation>
          </xs:enumeration>
          <xs:enumeration value="2">
            <xs:annotation>
              <xs:documentation>
						Rodbinska
					</xs:documentation>
            </xs:annotation>
          </xs:enumeration>
          <xs:enumeration value="3">
            <xs:annotation>
              <xs:documentation>
						Poslovna i rodbinska
					</xs:documentation>
            </xs:annotation>
          </xs:enumeration>
          <xs:enumeration value="4">
            <xs:annotation>
              <xs:documentation>
						Ostala
					</xs:documentation>
            </xs:annotation>
          </xs:enumeration>
          <xs:enumeration value="5">
            <xs:annotation>
              <xs:documentation>
						Nije primjenjivo
					</xs:documentation>
            </xs:annotation>
          </xs:enumeration>
        </xs:restriction>
      </xs:simpleType>
      <xs:simpleType name="int_6_POZ">
        <xs:restriction base="xs:integer">
          <xs:minInclusive value="1"/>
          <xs:maxInclusive value="999999"/>
          <xs:fractionDigits value="0"/>
          <xs:totalDigits value="6"/>
        </xs:restriction>
      </xs:simpleType>
      <xs:simpleType name="int_6_POZZ">
        <xs:restriction base="xs:integer">
          <xs:minInclusive value="0"/>
          <xs:maxInclusive value="999999"/>
          <xs:fractionDigits value="0"/>
          <xs:totalDigits value="6"/>
        </xs:restriction>
      </xs:simpleType>
      <xs:simpleType name="int_3_POZ">
        <xs:restriction base="xs:integer">
          <xs:minInclusive value="1"/>
          <xs:maxInclusive value="999"/>
          <xs:fractionDigits value="0"/>
          <xs:totalDigits value="3"/>
        </xs:restriction>
      </xs:simpleType>
      <xs:simpleType name="int_3_POZZ">
        <xs:restriction base="xs:integer">
          <xs:minInclusive value="0"/>
          <xs:maxInclusive value="999"/>
          <xs:fractionDigits value="0"/>
          <xs:totalDigits value="3"/>
        </xs:restriction>
      </xs:simpleType>
      <xs:simpleType name="ODBORI-STK_382">
        <xs:restriction base="xs:short">
          <xs:enumeration value="1">
            <xs:annotation>
              <xs:documentation>
						Revizijski odbor
					</xs:documentation>
            </xs:annotation>
          </xs:enumeration>
          <xs:enumeration value="2">
            <xs:annotation>
              <xs:documentation>
						Odbor za imenovanja
					</xs:documentation>
            </xs:annotation>
          </xs:enumeration>
          <xs:enumeration value="3">
            <xs:annotation>
              <xs:documentation>
						Odbor za nagrađivanja
					</xs:documentation>
            </xs:annotation>
          </xs:enumeration>
          <xs:enumeration value="4">
            <xs:annotation>
              <xs:documentation>
						Revizijski odbor i odbor za imenovanja 
					</xs:documentation>
            </xs:annotation>
          </xs:enumeration>
          <xs:enumeration value="5">
            <xs:annotation>
              <xs:documentation>
						Revizijski odbor i odbor za nagrađivanja
					</xs:documentation>
            </xs:annotation>
          </xs:enumeration>
          <xs:enumeration value="6">
            <xs:annotation>
              <xs:documentation>
						Odbor za imenovanja i odbor za nagrađivanja
					</xs:documentation>
            </xs:annotation>
          </xs:enumeration>
          <xs:enumeration value="7">
            <xs:annotation>
              <xs:documentation>
						Ostalo
					</xs:documentation>
            </xs:annotation>
          </xs:enumeration>
          <xs:enumeration value="8">
            <xs:annotation>
              <xs:documentation>
						Nije primjenjivo
					</xs:documentation>
            </xs:annotation>
          </xs:enumeration>
        </xs:restriction>
      </xs:simpleType>
      <xs:simpleType name="Mjesto_javne_objave_STK_372">
        <xs:restriction base="xs:short">
          <xs:enumeration value="1">
            <xs:annotation>
              <xs:documentation>
						Vlastite internet stranice
					</xs:documentation>
            </xs:annotation>
          </xs:enumeration>
          <xs:enumeration value="2">
            <xs:annotation>
              <xs:documentation>
						ZSE
					</xs:documentation>
            </xs:annotation>
          </xs:enumeration>
          <xs:enumeration value="3">
            <xs:annotation>
              <xs:documentation>
						SRPI
					</xs:documentation>
            </xs:annotation>
          </xs:enumeration>
          <xs:enumeration value="4">
            <xs:annotation>
              <xs:documentation>
						Vlastite internet stranice i ZSE
					</xs:documentation>
            </xs:annotation>
          </xs:enumeration>
          <xs:enumeration value="5">
            <xs:annotation>
              <xs:documentation>
						Vlastite internet stranice, ZSE i SRPI
					</xs:documentation>
            </xs:annotation>
          </xs:enumeration>
          <xs:enumeration value="6">
            <xs:annotation>
              <xs:documentation>
						Vlastite internet stranice i SRPI
					</xs:documentation>
            </xs:annotation>
          </xs:enumeration>
          <xs:enumeration value="7">
            <xs:annotation>
              <xs:documentation>
						ZSE i SRPI
					</xs:documentation>
            </xs:annotation>
          </xs:enumeration>
          <xs:enumeration value="8">
            <xs:annotation>
              <xs:documentation>
						Nije javno objavljeno
					</xs:documentation>
            </xs:annotation>
          </xs:enumeration>
          <xs:enumeration value="9">
            <xs:annotation>
              <xs:documentation>
						Ostalo
					</xs:documentation>
            </xs:annotation>
          </xs:enumeration>
          <xs:enumeration value="10">
            <xs:annotation>
              <xs:documentation>
						Nije primjenjivo
					</xs:documentation>
            </xs:annotation>
          </xs:enumeration>
        </xs:restriction>
      </xs:simpleType>
      <xs:simpleType name="int_2_POZ">
        <xs:restriction base="xs:integer">
          <xs:minInclusive value="1"/>
          <xs:maxInclusive value="99"/>
          <xs:fractionDigits value="0"/>
          <xs:totalDigits value="2"/>
        </xs:restriction>
      </xs:simpleType>
      <xs:simpleType name="Razlozi_opoziva_članova_uprave_383">
        <xs:restriction base="xs:short">
          <xs:enumeration value="1">
            <xs:annotation>
              <xs:documentation>
						gruba povreda dužnosti
					</xs:documentation>
            </xs:annotation>
          </xs:enumeration>
          <xs:enumeration value="2">
            <xs:annotation>
              <xs:documentation>
						nesposobnost za uredno obavljanje poslova društva
					</xs:documentation>
            </xs:annotation>
          </xs:enumeration>
          <xs:enumeration value="3">
            <xs:annotation>
              <xs:documentation>
						izglasavanje nepovjerenja u GS društva
					</xs:documentation>
            </xs:annotation>
          </xs:enumeration>
          <xs:enumeration value="4">
            <xs:annotation>
              <xs:documentation>
						ostalo
					</xs:documentation>
            </xs:annotation>
          </xs:enumeration>
          <xs:enumeration value="5">
            <xs:annotation>
              <xs:documentation>
						Nije primjenjivo
					</xs:documentation>
            </xs:annotation>
          </xs:enumeration>
        </xs:restriction>
      </xs:simpleType>
      <xs:simpleType name="Razlozi_otkaza_uprava_388">
        <xs:restriction base="xs:short">
          <xs:enumeration value="1">
            <xs:annotation>
              <xs:documentation>
						osobni razlozi
					</xs:documentation>
            </xs:annotation>
          </xs:enumeration>
          <xs:enumeration value="2">
            <xs:annotation>
              <xs:documentation>
						promjena nadzornog odbora
					</xs:documentation>
            </xs:annotation>
          </xs:enumeration>
          <xs:enumeration value="3">
            <xs:annotation>
              <xs:documentation>
						promjena dioničarske strukture
					</xs:documentation>
            </xs:annotation>
          </xs:enumeration>
          <xs:enumeration value="4">
            <xs:annotation>
              <xs:documentation>
						osobni razlozi i promjena NO
					</xs:documentation>
            </xs:annotation>
          </xs:enumeration>
          <xs:enumeration value="5">
            <xs:annotation>
              <xs:documentation>
						osobni razlozi i promjena dioničarske strukture
					</xs:documentation>
            </xs:annotation>
          </xs:enumeration>
          <xs:enumeration value="6">
            <xs:annotation>
              <xs:documentation>
						promjena NO i dioničarske strukture
					</xs:documentation>
            </xs:annotation>
          </xs:enumeration>
          <xs:enumeration value="7">
            <xs:annotation>
              <xs:documentation>
						promjena NO i dioničarske strukture i osobni razlozi
					</xs:documentation>
            </xs:annotation>
          </xs:enumeration>
          <xs:enumeration value="8">
            <xs:annotation>
              <xs:documentation>
						 ništa od navedenog
					</xs:documentation>
            </xs:annotation>
          </xs:enumeration>
          <xs:enumeration value="9">
            <xs:annotation>
              <xs:documentation>
						ostalo
					</xs:documentation>
            </xs:annotation>
          </xs:enumeration>
          <xs:enumeration value="10">
            <xs:annotation>
              <xs:documentation>
						Nije primjenjivo
					</xs:documentation>
            </xs:annotation>
          </xs:enumeration>
        </xs:restriction>
      </xs:simpleType>
      <xs:simpleType name="Razlozi_opoziva_članova_NO_385">
        <xs:restriction base="xs:short">
          <xs:enumeration value="1">
            <xs:annotation>
              <xs:documentation>
						gruba povreda dužnosti
					</xs:documentation>
            </xs:annotation>
          </xs:enumeration>
          <xs:enumeration value="2">
            <xs:annotation>
              <xs:documentation>
						nesposobnost za uredno obavljanje poslova društva
					</xs:documentation>
            </xs:annotation>
          </xs:enumeration>
          <xs:enumeration value="3">
            <xs:annotation>
              <xs:documentation>
						izglasavanje nepovjerenja u GS društva
					</xs:documentation>
            </xs:annotation>
          </xs:enumeration>
          <xs:enumeration value="4">
            <xs:annotation>
              <xs:documentation>
						opoziv od strane suda
					</xs:documentation>
            </xs:annotation>
          </xs:enumeration>
          <xs:enumeration value="5">
            <xs:annotation>
              <xs:documentation>
						ostalo
					</xs:documentation>
            </xs:annotation>
          </xs:enumeration>
          <xs:enumeration value="6">
            <xs:annotation>
              <xs:documentation>
						Nije primjenjivo
					</xs:documentation>
            </xs:annotation>
          </xs:enumeration>
        </xs:restriction>
      </xs:simpleType>
      <xs:simpleType name="Razlozi_davanja_otkaza_članova_NO_386">
        <xs:restriction base="xs:short">
          <xs:enumeration value="1">
            <xs:annotation>
              <xs:documentation>
						osobni razlozi
					</xs:documentation>
            </xs:annotation>
          </xs:enumeration>
          <xs:enumeration value="2">
            <xs:annotation>
              <xs:documentation>
						promjena dioničarske strukture
					</xs:documentation>
            </xs:annotation>
          </xs:enumeration>
          <xs:enumeration value="3">
            <xs:annotation>
              <xs:documentation>
						 osobni razlozi i promjena dioničarske strukture
					</xs:documentation>
            </xs:annotation>
          </xs:enumeration>
          <xs:enumeration value="4">
            <xs:annotation>
              <xs:documentation>
						išta od navedenog
					</xs:documentation>
            </xs:annotation>
          </xs:enumeration>
          <xs:enumeration value="5">
            <xs:annotation>
              <xs:documentation>
						ostalo
					</xs:documentation>
            </xs:annotation>
          </xs:enumeration>
          <xs:enumeration value="6">
            <xs:annotation>
              <xs:documentation>
						Nije primjenjivo
					</xs:documentation>
            </xs:annotation>
          </xs:enumeration>
        </xs:restriction>
      </xs:simpleType>
      <xs:simpleType name="Javni_podaci_kandidati_387">
        <xs:restriction base="xs:short">
          <xs:enumeration value="1">
            <xs:annotation>
              <xs:documentation>
						Spol
					</xs:documentation>
            </xs:annotation>
          </xs:enumeration>
          <xs:enumeration value="2">
            <xs:annotation>
              <xs:documentation>
						Dob
					</xs:documentation>
            </xs:annotation>
          </xs:enumeration>
          <xs:enumeration value="3">
            <xs:annotation>
              <xs:documentation>
						Stručna sprema
					</xs:documentation>
            </xs:annotation>
          </xs:enumeration>
          <xs:enumeration value="4">
            <xs:annotation>
              <xs:documentation>
						Kvalifikacije
					</xs:documentation>
            </xs:annotation>
          </xs:enumeration>
          <xs:enumeration value="5">
            <xs:annotation>
              <xs:documentation>
						Iskustvo
					</xs:documentation>
            </xs:annotation>
          </xs:enumeration>
          <xs:enumeration value="6">
            <xs:annotation>
              <xs:documentation>
						Spol i dob
					</xs:documentation>
            </xs:annotation>
          </xs:enumeration>
          <xs:enumeration value="7">
            <xs:annotation>
              <xs:documentation>
						Spol, dob i stručna sprema
					</xs:documentation>
            </xs:annotation>
          </xs:enumeration>
          <xs:enumeration value="8">
            <xs:annotation>
              <xs:documentation>
						Spol, dob,stručna sprema i kvalifikacije
					</xs:documentation>
            </xs:annotation>
          </xs:enumeration>
          <xs:enumeration value="9">
            <xs:annotation>
              <xs:documentation>
						Spol, dob,stručna sprema,kvalifikacije i iskustvo
					</xs:documentation>
            </xs:annotation>
          </xs:enumeration>
          <xs:enumeration value="10">
            <xs:annotation>
              <xs:documentation>
						Spol i stručna sprema
					</xs:documentation>
            </xs:annotation>
          </xs:enumeration>
          <xs:enumeration value="11">
            <xs:annotation>
              <xs:documentation>
						Spol, stručna sprema i kvalifikacije
					</xs:documentation>
            </xs:annotation>
          </xs:enumeration>
          <xs:enumeration value="12">
            <xs:annotation>
              <xs:documentation>
						Spol, stručna sprema, kvalifikacije i iskustvo
					</xs:documentation>
            </xs:annotation>
          </xs:enumeration>
          <xs:enumeration value="13">
            <xs:annotation>
              <xs:documentation>
						Spol i kvalifikacije
					</xs:documentation>
            </xs:annotation>
          </xs:enumeration>
          <xs:enumeration value="14">
            <xs:annotation>
              <xs:documentation>
						Spol, kvalifikacije i iskustvo
					</xs:documentation>
            </xs:annotation>
          </xs:enumeration>
          <xs:enumeration value="15">
            <xs:annotation>
              <xs:documentation>
						Dob i stručna sprema
					</xs:documentation>
            </xs:annotation>
          </xs:enumeration>
          <xs:enumeration value="16">
            <xs:annotation>
              <xs:documentation>
						Dob, stručna sprema i kvalifikacije
					</xs:documentation>
            </xs:annotation>
          </xs:enumeration>
          <xs:enumeration value="17">
            <xs:annotation>
              <xs:documentation>
						Dob, stručna sprema, kvalifikacije i iskustvo
					</xs:documentation>
            </xs:annotation>
          </xs:enumeration>
          <xs:enumeration value="18">
            <xs:annotation>
              <xs:documentation>
						Stručna sprema i kvalifikacije
					</xs:documentation>
            </xs:annotation>
          </xs:enumeration>
          <xs:enumeration value="19">
            <xs:annotation>
              <xs:documentation>
						Stručna sprema, kvalifikacije i iskustvo
					</xs:documentation>
            </xs:annotation>
          </xs:enumeration>
          <xs:enumeration value="20">
            <xs:annotation>
              <xs:documentation>
						 Kvalifikacije i iskustvo
					</xs:documentation>
            </xs:annotation>
          </xs:enumeration>
          <xs:enumeration value="21">
            <xs:annotation>
              <xs:documentation>
						Ostalo
					</xs:documentation>
            </xs:annotation>
          </xs:enumeration>
          <xs:enumeration value="22">
            <xs:annotation>
              <xs:documentation>
						Ništa od navedenog
					</xs:documentation>
            </xs:annotation>
          </xs:enumeration>
        </xs:restriction>
      </xs:simpleType>
      <xs:simpleType name="decimal_5_2_POZ">
        <xs:restriction base="xs:decimal">
          <xs:minInclusive value="0.01"/>
          <xs:maxInclusive value="999.99"/>
          <xs:fractionDigits value="2"/>
          <xs:totalDigits value="5"/>
        </xs:restriction>
      </xs:simpleType>
      <xs:simpleType name="decimal_16_2_POZZ">
        <xs:restriction base="xs:decimal">
          <xs:minInclusive value="0"/>
          <xs:maxInclusive value="99999999999999.99"/>
          <xs:fractionDigits value="2"/>
          <xs:totalDigits value="16"/>
        </xs:restriction>
      </xs:simpleType>
      <xs:simpleType name="Određivanje_visine_primitaka_NO_381">
        <xs:restriction base="xs:short">
          <xs:enumeration value="1">
            <xs:annotation>
              <xs:documentation>
						Statut
					</xs:documentation>
            </xs:annotation>
          </xs:enumeration>
          <xs:enumeration value="2">
            <xs:annotation>
              <xs:documentation>
						Glavna skupština
					</xs:documentation>
            </xs:annotation>
          </xs:enumeration>
          <xs:enumeration value="3">
            <xs:annotation>
              <xs:documentation>
						Ostalo
					</xs:documentation>
            </xs:annotation>
          </xs:enumeration>
          <xs:enumeration value="4">
            <xs:annotation>
              <xs:documentation>
						Nije primjenjivo
					</xs:documentation>
            </xs:annotation>
          </xs:enumeration>
        </xs:restriction>
      </xs:simpleType>
      <xs:simpleType name="datum">
        <xs:restriction base="xs:date">
          <xs:minInclusive value="1900-01-01"/>
          <xs:maxInclusive value="2050-12-31"/>
          <xs:pattern value="\p{Nd}{4}-\p{Nd}{2}-\p{Nd}{2}"/>
        </xs:restriction>
      </xs:simpleType>
      <xs:simpleType name="int_2_POZZ">
        <xs:restriction base="xs:integer">
          <xs:minInclusive value="0"/>
          <xs:maxInclusive value="99"/>
          <xs:fractionDigits value="0"/>
          <xs:totalDigits value="2"/>
        </xs:restriction>
      </xs:simpleType>
      <xs:simpleType name="decimal_5_2_POZZ">
        <xs:restriction base="xs:decimal">
          <xs:minInclusive value="0"/>
          <xs:maxInclusive value="999.99"/>
          <xs:fractionDigits value="2"/>
          <xs:totalDigits value="5"/>
        </xs:restriction>
      </xs:simpleType>
      <xs:simpleType name="status_protuprijedloga_380">
        <xs:restriction base="xs:short">
          <xs:enumeration value="1">
            <xs:annotation>
              <xs:documentation>
						Svi su usvojeni
					</xs:documentation>
            </xs:annotation>
          </xs:enumeration>
          <xs:enumeration value="2">
            <xs:annotation>
              <xs:documentation>
						Djelomično su usvojeni
					</xs:documentation>
            </xs:annotation>
          </xs:enumeration>
          <xs:enumeration value="3">
            <xs:annotation>
              <xs:documentation>
						Niti jedan nije usvojen
					</xs:documentation>
            </xs:annotation>
          </xs:enumeration>
          <xs:enumeration value="4">
            <xs:annotation>
              <xs:documentation>
						Nije primjenjivo
					</xs:documentation>
            </xs:annotation>
          </xs:enumeration>
        </xs:restriction>
      </xs:simpleType>
      <xs:simpleType name="Razlozi_neodržavanja_GS_369">
        <xs:restriction base="xs:short">
          <xs:enumeration value="1">
            <xs:annotation>
              <xs:documentation>
						Društvo je u stečaju
					</xs:documentation>
            </xs:annotation>
          </xs:enumeration>
          <xs:enumeration value="2">
            <xs:annotation>
              <xs:documentation>
						Ostalo
					</xs:documentation>
            </xs:annotation>
          </xs:enumeration>
          <xs:enumeration value="3">
            <xs:annotation>
              <xs:documentation>
						Nije primjenjivo
					</xs:documentation>
            </xs:annotation>
          </xs:enumeration>
        </xs:restriction>
      </xs:simpleType>
      <xs:simpleType name="decimal_16_2">
        <xs:restriction base="xs:decimal">
          <xs:minInclusive value="-99999999999999.99"/>
          <xs:maxInclusive value="99999999999999.99"/>
          <xs:fractionDigits value="2"/>
          <xs:totalDigits value="16"/>
        </xs:restriction>
      </xs:simpleType>
      <xs:simpleType name="Način_stjecanja_vlastitih_dionica_379">
        <xs:restriction base="xs:short">
          <xs:enumeration value="1">
            <xs:annotation>
              <xs:documentation>
						Na temelju ovlasti GS
					</xs:documentation>
            </xs:annotation>
          </xs:enumeration>
          <xs:enumeration value="2">
            <xs:annotation>
              <xs:documentation>
						Bez dobivene ovlasti
					</xs:documentation>
            </xs:annotation>
          </xs:enumeration>
          <xs:enumeration value="3">
            <xs:annotation>
              <xs:documentation>
						Nije primjenjivo
					</xs:documentation>
            </xs:annotation>
          </xs:enumeration>
        </xs:restriction>
      </xs:simpleType>
      <xs:simpleType name="Naziv_revizorskog_društva_371">
        <xs:restriction base="xs:short">
          <xs:enumeration value="1">
            <xs:annotation>
              <xs:documentation>
						Deloitte
					</xs:documentation>
            </xs:annotation>
          </xs:enumeration>
          <xs:enumeration value="2">
            <xs:annotation>
              <xs:documentation>
						EY
					</xs:documentation>
            </xs:annotation>
          </xs:enumeration>
          <xs:enumeration value="3">
            <xs:annotation>
              <xs:documentation>
						PwC
					</xs:documentation>
            </xs:annotation>
          </xs:enumeration>
          <xs:enumeration value="4">
            <xs:annotation>
              <xs:documentation>
						KPMG
					</xs:documentation>
            </xs:annotation>
          </xs:enumeration>
          <xs:enumeration value="5">
            <xs:annotation>
              <xs:documentation>
						BDO
					</xs:documentation>
            </xs:annotation>
          </xs:enumeration>
          <xs:enumeration value="6">
            <xs:annotation>
              <xs:documentation>
						Grant Thornton
					</xs:documentation>
            </xs:annotation>
          </xs:enumeration>
          <xs:enumeration value="7">
            <xs:annotation>
              <xs:documentation>
						Dva revizora od kojih je 1 Big Four
					</xs:documentation>
            </xs:annotation>
          </xs:enumeration>
          <xs:enumeration value="8">
            <xs:annotation>
              <xs:documentation>
						Dva revizora od kojih nijedan nije Big Four
					</xs:documentation>
            </xs:annotation>
          </xs:enumeration>
          <xs:enumeration value="9">
            <xs:annotation>
              <xs:documentation>
						Ostalo
					</xs:documentation>
            </xs:annotation>
          </xs:enumeration>
        </xs:restriction>
      </xs:simpleType>
      <xs:simpleType name="Rizici_STK_373">
        <xs:restriction base="xs:short">
          <xs:enumeration value="1">
            <xs:annotation>
              <xs:documentation>
						Rizik likvidnosti
					</xs:documentation>
            </xs:annotation>
          </xs:enumeration>
          <xs:enumeration value="2">
            <xs:annotation>
              <xs:documentation>
						Kreditni rizik
					</xs:documentation>
            </xs:annotation>
          </xs:enumeration>
          <xs:enumeration value="3">
            <xs:annotation>
              <xs:documentation>
						Kamatni rizik
					</xs:documentation>
            </xs:annotation>
          </xs:enumeration>
          <xs:enumeration value="4">
            <xs:annotation>
              <xs:documentation>
						Operativni rizik
					</xs:documentation>
            </xs:annotation>
          </xs:enumeration>
          <xs:enumeration value="5">
            <xs:annotation>
              <xs:documentation>
						Politički rizik
					</xs:documentation>
            </xs:annotation>
          </xs:enumeration>
          <xs:enumeration value="6">
            <xs:annotation>
              <xs:documentation>
						Rizik makroekonomskog okruženja
					</xs:documentation>
            </xs:annotation>
          </xs:enumeration>
          <xs:enumeration value="7">
            <xs:annotation>
              <xs:documentation>
						Reputacijski rizik
					</xs:documentation>
            </xs:annotation>
          </xs:enumeration>
          <xs:enumeration value="8">
            <xs:annotation>
              <xs:documentation>
						Ostali rizici
					</xs:documentation>
            </xs:annotation>
          </xs:enumeration>
        </xs:restriction>
      </xs:simpleType>
      <xs:simpleType name="Razlozi_sazivanja_konferencija_za_novinare_370">
        <xs:restriction base="xs:short">
          <xs:enumeration value="1">
            <xs:annotation>
              <xs:documentation>
						predstavljanje rezultata poslovanja
					</xs:documentation>
            </xs:annotation>
          </xs:enumeration>
          <xs:enumeration value="2">
            <xs:annotation>
              <xs:documentation>
						prezentiranje značajnih poslova i investicija
					</xs:documentation>
            </xs:annotation>
          </xs:enumeration>
          <xs:enumeration value="3">
            <xs:annotation>
              <xs:documentation>
						prezentiranje novih proizvoda i novih ponuda
					</xs:documentation>
            </xs:annotation>
          </xs:enumeration>
          <xs:enumeration value="4">
            <xs:annotation>
              <xs:documentation>
						Ostalo
					</xs:documentation>
            </xs:annotation>
          </xs:enumeration>
          <xs:enumeration value="5">
            <xs:annotation>
              <xs:documentation>
						Nije primjenjivo
					</xs:documentation>
            </xs:annotation>
          </xs:enumeration>
        </xs:restriction>
      </xs:simpleType>
      <xs:simpleType name="Isplata_dividende_STK_392">
        <xs:restriction base="xs:short">
          <xs:enumeration value="1">
            <xs:annotation>
              <xs:documentation>
						Isplata dividende
					</xs:documentation>
            </xs:annotation>
          </xs:enumeration>
          <xs:enumeration value="2">
            <xs:annotation>
              <xs:documentation>
						Dodjela dionica
					</xs:documentation>
            </xs:annotation>
          </xs:enumeration>
          <xs:enumeration value="3">
            <xs:annotation>
              <xs:documentation>
						Isplata dividende i dodjela dionica
					</xs:documentation>
            </xs:annotation>
          </xs:enumeration>
          <xs:enumeration value="4">
            <xs:annotation>
              <xs:documentation>
						Isplata dobiti u stvarima
					</xs:documentation>
            </xs:annotation>
          </xs:enumeration>
          <xs:enumeration value="5">
            <xs:annotation>
              <xs:documentation>
						Ostalo
					</xs:documentation>
            </xs:annotation>
          </xs:enumeration>
          <xs:enumeration value="6">
            <xs:annotation>
              <xs:documentation>
						Nije primjenjivo
					</xs:documentation>
            </xs:annotation>
          </xs:enumeration>
        </xs:restriction>
      </xs:simpleType>
      <xs:simpleType name="Kodeks_STK_391">
        <xs:restriction base="xs:short">
          <xs:enumeration value="1">
            <xs:annotation>
              <xs:documentation>
						Interni kodeks
					</xs:documentation>
            </xs:annotation>
          </xs:enumeration>
          <xs:enumeration value="2">
            <xs:annotation>
              <xs:documentation>
						Kodeks korporativnog upravljanja trgovačkim društvima u kojima RH ima dionice ili udjele
					</xs:documentation>
            </xs:annotation>
          </xs:enumeration>
          <xs:enumeration value="3">
            <xs:annotation>
              <xs:documentation>
						Kodeks koji se primjenjuje u grani industrije kojoj izdavatelj pripada
					</xs:documentation>
            </xs:annotation>
          </xs:enumeration>
          <xs:enumeration value="4">
            <xs:annotation>
              <xs:documentation>
						Ostalo
					</xs:documentation>
            </xs:annotation>
          </xs:enumeration>
          <xs:enumeration value="5">
            <xs:annotation>
              <xs:documentation>
						Nije primjenjivo
					</xs:documentation>
            </xs:annotation>
          </xs:enumeration>
        </xs:restriction>
      </xs:simpleType>
      <xs:element name="GIKU-UOP-DION">
        <xs:complexType>
          <xs:sequence>
            <xs:element name="Izvjesce" type="Izvjesce" minOccurs="1" maxOccurs="1"/>
            <xs:element name="OsnovniPodaci_1000419" type="OsnovniPodaci_1000419" minOccurs="1" maxOccurs="1"/>
            <xs:element name="Uprava_1000450" type="Uprava_1000450" minOccurs="1" maxOccurs="10"/>
            <xs:element name="NadzorniOdbor_1000451" type="NadzorniOdbor_1000451" minOccurs="0" maxOccurs="15"/>
            <xs:element name="OdboriNO_1000422" type="OdboriNO_1000422" minOccurs="1" maxOccurs="1"/>
            <xs:element name="SjedniceUpraveINO_1000423" type="SjedniceUpraveINO_1000423" minOccurs="1" maxOccurs="1"/>
            <xs:element name="StrukturaUpraveINO_1000424" type="StrukturaUpraveINO_1000424" minOccurs="1" maxOccurs="1"/>
            <xs:element name="Naknade_1000425" type="Naknade_1000425" minOccurs="1" maxOccurs="1"/>
            <xs:element name="Opcije_1000426" type="Opcije_1000426" minOccurs="1" maxOccurs="1"/>
            <xs:element name="GSPojedinacno_1000452" type="GSPojedinacno_1000452" minOccurs="0" maxOccurs="unbounded"/>
            <xs:element name="GSOpce_1000427" type="GSOpce_1000427" minOccurs="1" maxOccurs="1"/>
            <xs:element name="VlastiteDionice_1000429" type="VlastiteDionice_1000429" minOccurs="1" maxOccurs="1"/>
            <xs:element name="KontrolaIRizici_1000430" type="KontrolaIRizici_1000430" minOccurs="1" maxOccurs="1"/>
            <xs:element name="SukobInteresa_1000432" type="SukobInteresa_1000432" minOccurs="1" maxOccurs="1"/>
            <xs:element name="OdnosiSUlagateljima_1000431" type="OdnosiSUlagateljima_1000431" minOccurs="1" maxOccurs="1"/>
            <xs:element name="Dividenda_1000434" type="Dividenda_1000434" minOccurs="1" maxOccurs="1"/>
            <xs:element name="Kodeks_1000433" type="Kodeks_1000433" minOccurs="1" maxOccurs="1"/>
          </xs:sequence>
        </xs:complexType>
      </xs:element>
      <xs:complexType name="Izvjesce">
        <xs:sequence>
          <xs:element name="Godina" type="Godina" nillable="false"/>
          <xs:element name="sif_ust" type="sif_ust" nillable="false"/>
        </xs:sequence>
      </xs:complexType>
      <xs:complexType name="OsnovniPodaci_1000419">
        <xs:annotation>
          <xs:documentation>
				Osnovni podaci o društvu
			</xs:documentation>
        </xs:annotation>
        <xs:all>
          <xs:element name="P1114271" type="Da_Ne_368" nillable="false">
            <xs:annotation>
              <xs:documentation>
						DA = 1, NE = 2  -&gt; Ako je odgovor na ovo pitanje NE, na pitanja 1.1.1. i 1.1.2. se odgovara s Nije primjenjivo.
Ako je odgovor na ovo pitanje DA, na pitanja 1.1.1. i 1.1.2. se odgovara s DA ili NE.
					</xs:documentation>
            </xs:annotation>
          </xs:element>
          <xs:element name="P1114272" type="Da_Ne_NijePrimjenjivo_389" nillable="false">
            <xs:annotation>
              <xs:documentation>
						DA = 1, NE = 2, Nije primjenjivo = 3 -&gt; Odgovor na ovo pitanje je Nije primjenjivo, jedino ako je odgovor na pitanje 1.1. NE.
					</xs:documentation>
            </xs:annotation>
          </xs:element>
          <xs:element name="P1114273" type="Da_Ne_NijePrimjenjivo_389" nillable="false">
            <xs:annotation>
              <xs:documentation>
						DA = 1, NE = 2, Nije primjenjivo = 3 -&gt; Odgovor na ovo pitanje je Nije primjenjivo, jedino ako je odgovor na pitanje 1.1. NE.
					</xs:documentation>
            </xs:annotation>
          </xs:element>
          <xs:element name="P1114274" type="int_10_POZ" nillable="false"/>
          <xs:element name="P1114275" type="int_10_POZZ" nillable="false"/>
          <xs:element name="P1114278" type="int_10_POZ" nillable="false"/>
          <xs:element name="P1114280" type="Sustav_upravljanja_STK_390" nillable="false">
            <xs:annotation>
              <xs:documentation>
						Monistički ustroj=1, Dualistički ustroj=2 -&gt; Ako je odgovor na ovo pitanje Dualistički ustroj, odgovor na pitanje 1.5. mora biti veći od 0.
					</xs:documentation>
            </xs:annotation>
          </xs:element>
          <xs:element name="P1114281" type="int_10_POZ" nillable="false"/>
          <xs:element name="P1114283" type="int_10_POZZ" nillable="false"/>
          <xs:element name="P1116100" type="decimal_4_2_POZ" nillable="false"/>
          <xs:element name="P1114285" type="int_10_POZZ" nillable="false" minOccurs="0"/>
          <xs:element name="P1114286" type="int_10_POZZ" nillable="false" minOccurs="0"/>
          <xs:element name="P1116101" type="decimal_4_2_POZZ" nillable="false" minOccurs="0"/>
          <xs:element name="P1114288" type="decimal_16_2_POZ" nillable="false"/>
          <xs:element name="P1114289" type="decimal_16_2_POZ" nillable="false" minOccurs="0"/>
          <xs:element name="P1114299" type="Da_Ne_368" nillable="false">
            <xs:annotation>
              <xs:documentation>
						DA=1, NE=2
					</xs:documentation>
            </xs:annotation>
          </xs:element>
          <xs:element name="P1116102" type="decimal_16_2_POZ" nillable="false" minOccurs="0"/>
          <xs:element name="P1116103" type="Da_Ne_NijePrimjenjivo_389" nillable="false">
            <xs:annotation>
              <xs:documentation>
						DA = 1, NE = 2, Nije primjenjivo=3
					</xs:documentation>
            </xs:annotation>
          </xs:element>
          <xs:element name="P1116104" type="Da_Ne_368" nillable="false"/>
          <xs:element name="P1116105" type="decimal_16_2_NEG" nillable="false" minOccurs="0"/>
          <xs:element name="P1116106" type="Da_Ne_368" nillable="false"/>
          <xs:element name="P1116107" type="Da_Ne_NijePrimjenjivo_389" nillable="false">
            <xs:annotation>
              <xs:documentation>
						DA = 1, NE = 2, Nije primjenjivo = 3
					</xs:documentation>
            </xs:annotation>
          </xs:element>
          <xs:element name="P1116108" type="int_10_POZ" nillable="false" minOccurs="0"/>
          <xs:element name="P1116109" type="Da_Ne_NijePrimjenjivo_389" nillable="false">
            <xs:annotation>
              <xs:documentation>
						 DA = 1, NE = 2, Nije primjenjivo = 3
					</xs:documentation>
            </xs:annotation>
          </xs:element>
          <xs:element name="P1116110" type="int_10_POZ" nillable="false" minOccurs="0"/>
          <xs:element name="P1116111" type="Da_Ne_368" nillable="false">
            <xs:annotation>
              <xs:documentation>
						DA = 1, NE = 2 
					</xs:documentation>
            </xs:annotation>
          </xs:element>
          <xs:element name="P1116112" type="int_10_POZ" nillable="false" minOccurs="0"/>
          <xs:element name="P1116113" type="Da_Ne_368" nillable="false">
            <xs:annotation>
              <xs:documentation>
						DA = 1, NE = 2 
					</xs:documentation>
            </xs:annotation>
          </xs:element>
          <xs:element name="P1116114" type="int_10_POZZ" nillable="false" minOccurs="0"/>
          <xs:element name="P1116115" type="int_10_POZZ" nillable="false" minOccurs="0"/>
        </xs:all>
      </xs:complexType>
      <xs:complexType name="Uprava_1000450">
        <xs:annotation>
          <xs:documentation>
				Uprava
			</xs:documentation>
        </xs:annotation>
        <xs:all>
          <xs:element name="P1116039" type="nvarchar_30_2" nillable="false">
            <xs:annotation>
              <xs:documentation>
						Upisati članove uprave s mandatom neovisno o upisu u sudski registar
					</xs:documentation>
            </xs:annotation>
          </xs:element>
          <xs:element name="P1116040" type="oib" nillable="false"/>
          <xs:element name="P1116041" type="Titula_374" nillable="false"/>
          <xs:element name="P1116098" type="Stručna_sprema_STK_398" nillable="false">
            <xs:annotation>
              <xs:documentation>
						Bez škole=1
Osnovna škola=2
Srednja škola - gimnazija=3
Srednja umjetnička škola=4
Srednja strukovna škola=5
Ostale srednje škole (škola za KV i VKV radnike i sl.)=6
Stručni studij/stručni dodiplomski studij (3 godine)=7
Specijalistički diplomski stručni studij/stručni dodiplomski studij (4 godine)=8
Preddiplomski sveučilišni studij=9
Preddiplomski i diplomski sveučilišni studij ili integrirani preddiplomski i diplomski sveučilišni studij/sveučilišni dodiplomski studij=10
Poslijediplomski specijalistički studij/poslijediplomski stručni studij koji se izvodi na sveučilištu=11
Sveučilišni poslijediplomski znanstveni studij te sveučilišni poslijediplomski umjetnički studij - magistar znanosti=12
Doktorat znanosti (poslijediplomski sveučilišni studij/sveučilišni poslijediplomski znanstveni studij te obrana doktorske disertacije izvan doktorskog studija)=13
					</xs:documentation>
            </xs:annotation>
          </xs:element>
          <xs:element name="P1116042" type="SPOL-STK_375" nillable="false"/>
          <xs:element name="P1116043" type="DOB-STK_376" nillable="false"/>
          <xs:element name="P1116044" type="DRŽAVLJANSTVO-STK_377" nillable="false"/>
          <xs:element name="P1116045" type="Da_Ne_368" nillable="false">
            <xs:annotation>
              <xs:documentation>
						DA=1, NE=2
					</xs:documentation>
            </xs:annotation>
          </xs:element>
          <xs:element name="P1116046" type="Da_Ne_368" nillable="false">
            <xs:annotation>
              <xs:documentation>
						DA=1, NE=2
					</xs:documentation>
            </xs:annotation>
          </xs:element>
          <xs:element name="P1116047" type="int_10_POZZ" nillable="false"/>
          <xs:element name="P1116048" type="int_10_POZZ" nillable="false"/>
          <xs:element name="P1116049" type="Da_Ne_368" nillable="false">
            <xs:annotation>
              <xs:documentation>
						DA=1, NE=2
					</xs:documentation>
            </xs:annotation>
          </xs:element>
          <xs:element name="P1116050" type="POVEZANOST-STK_378" nillable="false"/>
          <xs:element name="P1116051" type="Da_Ne_368" nillable="false">
            <xs:annotation>
              <xs:documentation>
						DA=, NE=2
					</xs:documentation>
            </xs:annotation>
          </xs:element>
          <xs:element name="P1116052" type="POVEZANOST-STK_378" nillable="false">
            <xs:annotation>
              <xs:documentation>
						Poslovna = 1, Rodbinska = 2, Poslovna i rodbinska = 3, Ostala = 4, Nije primjenjivo = 5
					</xs:documentation>
            </xs:annotation>
          </xs:element>
          <xs:element name="P1116053" type="Da_Ne_368" nillable="false">
            <xs:annotation>
              <xs:documentation>
						DA=1, NE=2
					</xs:documentation>
            </xs:annotation>
          </xs:element>
          <xs:element name="P1116054" type="Da_Ne_368" nillable="false">
            <xs:annotation>
              <xs:documentation>
						DA=1, NE=2
					</xs:documentation>
            </xs:annotation>
          </xs:element>
          <xs:element name="P1116055" type="int_6_POZ" nillable="false" minOccurs="0"/>
          <xs:element name="P1116056" type="int_6_POZZ" nillable="false" minOccurs="0"/>
          <xs:element name="P1116057" type="int_10_POZZ" nillable="false" minOccurs="0"/>
          <xs:element name="P1116058" type="Da_Ne_368" nillable="false">
            <xs:annotation>
              <xs:documentation>
						DA=1, NE=2
					</xs:documentation>
            </xs:annotation>
          </xs:element>
          <xs:element name="P1116059" type="int_3_POZ" nillable="false" minOccurs="0"/>
          <xs:element name="P1116060" type="int_6_POZZ" nillable="false" minOccurs="0"/>
          <xs:element name="P1116061" type="int_3_POZZ" nillable="false" minOccurs="0"/>
        </xs:all>
      </xs:complexType>
      <xs:complexType name="NadzorniOdbor_1000451">
        <xs:annotation>
          <xs:documentation>
				Nadzorni odbor
			</xs:documentation>
        </xs:annotation>
        <xs:all>
          <xs:element name="P1116062" type="nvarchar_30_2" nillable="false"/>
          <xs:element name="P1116063" type="oib" nillable="false"/>
          <xs:element name="P1116064" type="Titula_374" nillable="false"/>
          <xs:element name="P1116099" type="Stručna_sprema_STK_398" nillable="false">
            <xs:annotation>
              <xs:documentation>
						Bez škole=1
Osnovna škola=2
Srednja škola - gimnazija=3
Srednja umjetnička škola=4
Srednja strukovna škola=5
Ostale srednje škole (škola za KV i VKV radnike i sl.)=6
Stručni studij/stručni dodiplomski studij (3 godine)=7
Specijalistički diplomski stručni studij/stručni dodiplomski studij (4 godine)=8
Preddiplomski sveučilišni studij=9
Preddiplomski i diplomski sveučilišni studij ili integrirani preddiplomski i diplomski sveučilišni studij/sveučilišni dodiplomski studij=10
Poslijediplomski specijalistički studij/poslijediplomski stručni studij koji se izvodi na sveučilištu=11
Sveučilišni poslijediplomski znanstveni studij te sveučilišni poslijediplomski umjetnički studij - magistar znanosti=12
Doktorat znanosti (poslijediplomski sveučilišni studij/sveučilišni poslijediplomski znanstveni studij te obrana doktorske disertacije izvan doktorskog studija)=13
					</xs:documentation>
            </xs:annotation>
          </xs:element>
          <xs:element name="P1116065" type="SPOL-STK_375" nillable="false"/>
          <xs:element name="P1116066" type="DOB-STK_376" nillable="false"/>
          <xs:element name="P1116067" type="DRŽAVLJANSTVO-STK_377" nillable="false"/>
          <xs:element name="P1116068" type="Da_Ne_368" nillable="false">
            <xs:annotation>
              <xs:documentation>
						DA=1, NE=2
					</xs:documentation>
            </xs:annotation>
          </xs:element>
          <xs:element name="P1116069" type="Da_Ne_368" nillable="false">
            <xs:annotation>
              <xs:documentation>
						DA=1, NE=2
					</xs:documentation>
            </xs:annotation>
          </xs:element>
          <xs:element name="P1116070" type="Da_Ne_368" nillable="false">
            <xs:annotation>
              <xs:documentation>
						DA=1, NE=2
					</xs:documentation>
            </xs:annotation>
          </xs:element>
          <xs:element name="P1116071" type="Da_Ne_368" nillable="false">
            <xs:annotation>
              <xs:documentation>
						DA=1, NE=2
					</xs:documentation>
            </xs:annotation>
          </xs:element>
          <xs:element name="P1116072" type="int_6_POZZ" nillable="false"/>
          <xs:element name="P1116073" type="int_6_POZZ" nillable="false"/>
          <xs:element name="P1116074" type="Da_Ne_368" nillable="false">
            <xs:annotation>
              <xs:documentation>
						DA=1, NE=2
					</xs:documentation>
            </xs:annotation>
          </xs:element>
          <xs:element name="P1116075" type="POVEZANOST-STK_378" nillable="false"/>
          <xs:element name="P1116076" type="Da_Ne_368" nillable="false">
            <xs:annotation>
              <xs:documentation>
						DA=1, NE=2
					</xs:documentation>
            </xs:annotation>
          </xs:element>
          <xs:element name="P1116077" type="POVEZANOST-STK_378" nillable="false">
            <xs:annotation>
              <xs:documentation>
						Poslovna = 1, Rodbinska = 2, Poslovna i rodbinska = 3, Ostala = 4, Nije primjenjivo = 5
					</xs:documentation>
            </xs:annotation>
          </xs:element>
          <xs:element name="P1116078" type="Da_Ne_368" nillable="false">
            <xs:annotation>
              <xs:documentation>
						DA = 1, NE = 2
					</xs:documentation>
            </xs:annotation>
          </xs:element>
          <xs:element name="P1116079" type="Da_Ne_368" nillable="false">
            <xs:annotation>
              <xs:documentation>
						DA = 1, NE = 2
					</xs:documentation>
            </xs:annotation>
          </xs:element>
          <xs:element name="P1116080" type="ODBORI-STK_382" nillable="false">
            <xs:annotation>
              <xs:documentation>
						Revizijski odbor = 1, Odbor za imenovanja = 2, Odbor za nagrađivanja = 3, Revizijski odbor i odbor za imenovanja = 4, Revizijski odbor i odbor za nagrađivanja = 5, Odbor za imenovanja i odbor za nagrađivanja = 6, Ostalo = 7, Nije primjenjivo = 8
					</xs:documentation>
            </xs:annotation>
          </xs:element>
          <xs:element name="P1116081" type="Da_Ne_368" nillable="false">
            <xs:annotation>
              <xs:documentation>
						DA = 1, NE = 2
					</xs:documentation>
            </xs:annotation>
          </xs:element>
          <xs:element name="P1116082" type="int_6_POZ" nillable="false" minOccurs="0"/>
          <xs:element name="P1116083" type="int_6_POZZ" nillable="false" minOccurs="0"/>
          <xs:element name="P1116084" type="int_6_POZZ" nillable="false" minOccurs="0"/>
          <xs:element name="P1116085" type="Da_Ne_368" nillable="false">
            <xs:annotation>
              <xs:documentation>
						DA = 1, NE = 2
					</xs:documentation>
            </xs:annotation>
          </xs:element>
          <xs:element name="P1116086" type="int_6_POZ" nillable="false" minOccurs="0"/>
          <xs:element name="P1116087" type="int_10_POZZ" nillable="false" minOccurs="0"/>
          <xs:element name="P1116088" type="int_6_POZZ" nillable="false" minOccurs="0"/>
        </xs:all>
      </xs:complexType>
      <xs:complexType name="OdboriNO_1000422">
        <xs:annotation>
          <xs:documentation>
				Odbori nadzornog odbora
			</xs:documentation>
        </xs:annotation>
        <xs:all>
          <xs:element name="P1114491" type="Da_Ne_368" nillable="false">
            <xs:annotation>
              <xs:documentation>
						DA=1, NE=2 -&gt; Ako je odgovor NE, ne odgovara se na pitanja od 4.2., 42.1. i 4.2.2.
					</xs:documentation>
            </xs:annotation>
          </xs:element>
          <xs:element name="P1114494" type="int_6_POZ" nillable="false" minOccurs="0"/>
          <xs:element name="P1114495" type="int_6_POZZ" nillable="false" minOccurs="0"/>
          <xs:element name="P1114497" type="int_6_POZZ" nillable="false" minOccurs="0"/>
          <xs:element name="P1114500" type="Da_Ne_NijePrimjenjivo_389" nillable="false">
            <xs:annotation>
              <xs:documentation>
						DA = 1, NE = 2, 3=Nije primjenjivo
					</xs:documentation>
            </xs:annotation>
          </xs:element>
          <xs:element name="P1114504" type="Mjesto_javne_objave_STK_372" nillable="false">
            <xs:annotation>
              <xs:documentation>
						Vlastite internet stranice=1, ZSE=2, SRPI=3, Vlastite internet stranice i ZSE=4, Vlastite internet stranice, ZSE i SRPI=5, Vlastite internet stranice i SRPI=6, ZSE i SRPI=7, Nije javno objavljeno=8, Ostalo=9, Nije primjenjivo=10
					</xs:documentation>
            </xs:annotation>
          </xs:element>
          <xs:element name="P1114506" type="Da_Ne_NijePrimjenjivo_389" nillable="false">
            <xs:annotation>
              <xs:documentation>
						DA=1, NE=2, Nije primjenjivo=3 -&gt; Ako je odgovor NE, ne odgovara se na pitanja 4.5. i 4.5.1.
					</xs:documentation>
            </xs:annotation>
          </xs:element>
          <xs:element name="P1114507" type="int_6_POZ" nillable="false" minOccurs="0"/>
          <xs:element name="P1114508" type="int_6_POZZ" nillable="false" minOccurs="0"/>
          <xs:element name="P1114509" type="Da_Ne_NijePrimjenjivo_389" nillable="false">
            <xs:annotation>
              <xs:documentation>
						DA=1, NE=2, 3=Nije primjenjivo
					</xs:documentation>
            </xs:annotation>
          </xs:element>
          <xs:element name="P1114510" type="Da_Ne_NijePrimjenjivo_389" nillable="false">
            <xs:annotation>
              <xs:documentation>
						DA = 1, NE = 2, Nije primjenjivo = 3
					</xs:documentation>
            </xs:annotation>
          </xs:element>
          <xs:element name="P1114511" type="Da_Ne_368" nillable="false">
            <xs:annotation>
              <xs:documentation>
						DA=1, NE=2 -&gt; Ako je odgovor NE, ne odgovara se na pitanja 4.8., 4.8.1. i 4.8.2.
					</xs:documentation>
            </xs:annotation>
          </xs:element>
          <xs:element name="P1114512" type="int_6_POZ" nillable="false" minOccurs="0"/>
          <xs:element name="P1114513" type="int_6_POZZ" nillable="false" minOccurs="0"/>
          <xs:element name="P1114514" type="int_6_POZZ" nillable="false" minOccurs="0"/>
          <xs:element name="P1114515" type="Da_Ne_NijePrimjenjivo_389" nillable="false">
            <xs:annotation>
              <xs:documentation>
						DA=1, NE=2, Nije primjenjivo=3
					</xs:documentation>
            </xs:annotation>
          </xs:element>
          <xs:element name="P1114516" type="Mjesto_javne_objave_STK_372" nillable="false">
            <xs:annotation>
              <xs:documentation>
						Vlastite internet stranice=1, ZSE=2, SRPI=3, Vlastite internet stranice i ZSE=4, Vlastite internet stranice, ZSE i SRPI=5, Vlastite internet stranice i SRPI=6, ZSE i SRPI=7, Nije javno objavljeno=8, Ostalo=9, Nije primjenjivo=10
					</xs:documentation>
            </xs:annotation>
          </xs:element>
          <xs:element name="P1114517" type="Da_Ne_NijePrimjenjivo_389" nillable="false">
            <xs:annotation>
              <xs:documentation>
						DA=1, NE=2, 3= Nije primjenjivo
					</xs:documentation>
            </xs:annotation>
          </xs:element>
          <xs:element name="P1114518" type="int_6_POZ" nillable="false" minOccurs="0"/>
          <xs:element name="P1114519" type="int_6_POZZ" nillable="false" minOccurs="0"/>
          <xs:element name="P1114526" type="Da_Ne_NijePrimjenjivo_389" nillable="false">
            <xs:annotation>
              <xs:documentation>
						DA=1, NE=2, Nije primjenjivo=3 -&gt; Ako je odgovor NE, na sljedeće pitanje 4.12.1 se ne odgovara.
					</xs:documentation>
            </xs:annotation>
          </xs:element>
          <xs:element name="P1114527" type="Da_Ne_NijePrimjenjivo_389" nillable="false">
            <xs:annotation>
              <xs:documentation>
						DA = 1, NE = 2, Nije primjenjivo = 3
					</xs:documentation>
            </xs:annotation>
          </xs:element>
          <xs:element name="P1114528" type="Da_Ne_368" nillable="false">
            <xs:annotation>
              <xs:documentation>
						DA=1, NE=2
					</xs:documentation>
            </xs:annotation>
          </xs:element>
          <xs:element name="P1114529" type="int_6_POZ" nillable="false" minOccurs="0"/>
          <xs:element name="P1114530" type="int_6_POZZ" nillable="false" minOccurs="0"/>
          <xs:element name="P1114531" type="int_6_POZZ" nillable="false" minOccurs="0"/>
          <xs:element name="P1114532" type="Da_Ne_NijePrimjenjivo_389" nillable="false">
            <xs:annotation>
              <xs:documentation>
						DA=1, NE=2, Nije primjenjivo=3
					</xs:documentation>
            </xs:annotation>
          </xs:element>
          <xs:element name="P1114533" type="Mjesto_javne_objave_STK_372" nillable="false"/>
          <xs:element name="P1114534" type="Da_Ne_NijePrimjenjivo_389" nillable="false">
            <xs:annotation>
              <xs:documentation>
						DA=1, NE=2, Nije primjenjivo=3
					</xs:documentation>
            </xs:annotation>
          </xs:element>
          <xs:element name="P1114535" type="int_6_POZ" nillable="false" minOccurs="0"/>
          <xs:element name="P1114536" type="int_6_POZZ" nillable="false" minOccurs="0"/>
          <xs:element name="P1114537" type="Da_Ne_368" nillable="false">
            <xs:annotation>
              <xs:documentation>
						 DA = 1, NE = 2
					</xs:documentation>
            </xs:annotation>
          </xs:element>
          <xs:element name="P1114538" type="int_6_POZZ" nillable="false" minOccurs="0"/>
          <xs:element name="P1114539" type="int_6_POZZ" nillable="false" minOccurs="0"/>
          <xs:element name="P1114540" type="Da_Ne_NijePrimjenjivo_389" nillable="false">
            <xs:annotation>
              <xs:documentation>
						DA=1, NE=2, Nije primjenjivo=3
					</xs:documentation>
            </xs:annotation>
          </xs:element>
        </xs:all>
      </xs:complexType>
      <xs:complexType name="SjedniceUpraveINO_1000423">
        <xs:annotation>
          <xs:documentation>
				Sjednice uprave i nadzornog odbora
			</xs:documentation>
        </xs:annotation>
        <xs:all>
          <xs:element name="P1114541" type="Da_Ne_368" nillable="false">
            <xs:annotation>
              <xs:documentation>
						DA=1, NE=2 -&gt; Ispunjavaju samo oni izdavatelji koji imaju 2 ili više članova Uprave (u sheet-u Osnovni podaci pitanje 1.4. veće ili jednako 2)
					</xs:documentation>
            </xs:annotation>
          </xs:element>
          <xs:element name="P1114542" type="int_3_POZZ" nillable="false"/>
          <xs:element name="P1114543" type="int_3_POZZ" nillable="false" minOccurs="0"/>
          <xs:element name="P1114544" type="Da_Ne_368" nillable="false">
            <xs:annotation>
              <xs:documentation>
						DA=1, NE=2 -&gt; Ako je odgovor NE, ne odgovara se na pitanje 5.3.1.
					</xs:documentation>
            </xs:annotation>
          </xs:element>
          <xs:element name="P1114545" type="Da_Ne_NijePrimjenjivo_389" nillable="false">
            <xs:annotation>
              <xs:documentation>
						 DA = 1, NE = 2, Nije primjenjivo=3
					</xs:documentation>
            </xs:annotation>
          </xs:element>
          <xs:element name="P1114546" type="Da_Ne_368" nillable="false">
            <xs:annotation>
              <xs:documentation>
						DA=1, NE=2 -&gt; Ispunjavaju samo oni izdavatelji koji imaju 2 ili više članova NO (u sheet Osnovni podaci su naveli više od jednog člana NO-a)
					</xs:documentation>
            </xs:annotation>
          </xs:element>
          <xs:element name="P1114547" type="int_3_POZZ" nillable="false"/>
          <xs:element name="P1114548" type="int_6_POZZ" nillable="false" minOccurs="0"/>
          <xs:element name="P1114549" type="Da_Ne_368" nillable="false">
            <xs:annotation>
              <xs:documentation>
						DA=1, NE=2 -&gt; Ako je odgovor NE, na pitanje 5.6.1. se odgovara Nije primjenjivo
					</xs:documentation>
            </xs:annotation>
          </xs:element>
          <xs:element name="P1114550" type="Da_Ne_NijePrimjenjivo_389" nillable="false">
            <xs:annotation>
              <xs:documentation>
						DA = 1, NE = 2, Nije primjenjivo=3
					</xs:documentation>
            </xs:annotation>
          </xs:element>
          <xs:element name="P1114551" type="int_3_POZZ" nillable="false" minOccurs="0"/>
        </xs:all>
      </xs:complexType>
      <xs:complexType name="StrukturaUpraveINO_1000424">
        <xs:annotation>
          <xs:documentation>
				Struktura uprave i nadzornog odbora
			</xs:documentation>
        </xs:annotation>
        <xs:all>
          <xs:element name="P1114276" type="Da_Ne_368" nillable="false">
            <xs:annotation>
              <xs:documentation>
						DA=1, NE=2 -&gt; Ako je odgovor NE, ne odgovara se na pitanje 6.1.1.
					</xs:documentation>
            </xs:annotation>
          </xs:element>
          <xs:element name="P1114277" type="int_2_POZ" nillable="false" minOccurs="0"/>
          <xs:element name="P1114279" type="Da_Ne_368" nillable="false">
            <xs:annotation>
              <xs:documentation>
						DA=1, NE=2 -&gt; Ako je odgovor NE, ne odgovara se na pitanje 6.2.1.
					</xs:documentation>
            </xs:annotation>
          </xs:element>
          <xs:element name="P1114282" type="int_2_POZ" nillable="false" minOccurs="0"/>
          <xs:element name="P1114290" type="Da_Ne_368" nillable="false">
            <xs:annotation>
              <xs:documentation>
						DA=1, NE=2
					</xs:documentation>
            </xs:annotation>
          </xs:element>
          <xs:element name="P1114291" type="Da_Ne_368" nillable="false">
            <xs:annotation>
              <xs:documentation>
						DA=1, NE=2
					</xs:documentation>
            </xs:annotation>
          </xs:element>
          <xs:element name="P1114292" type="Da_Ne_368" nillable="false">
            <xs:annotation>
              <xs:documentation>
						DA=1, NE=2
					</xs:documentation>
            </xs:annotation>
          </xs:element>
          <xs:element name="P1114293" type="Da_Ne_368" nillable="false">
            <xs:annotation>
              <xs:documentation>
						DA=1, NE=2 -&gt; Ako je odgovor NE, onda se ne odgovara na sljedeća 3 pitanja (6.7, 6.7.1. 6.7.2)
					</xs:documentation>
            </xs:annotation>
          </xs:element>
          <xs:element name="P1115997" type="int_10_POZ" nillable="false" minOccurs="0"/>
          <xs:element name="P1115998" type="int_10_POZZ" nillable="false" minOccurs="0"/>
          <xs:element name="P1115999" type="int_10_POZZ" nillable="false" minOccurs="0"/>
          <xs:element name="P1114303" type="Da_Ne_368" nillable="false">
            <xs:annotation>
              <xs:documentation>
						DA = 1, NE = 2 -&gt; Ako je odgovor NE, onda se ne odgovara na sljedeća 3 pitanja (6.9., 6.9.1., 6.9.2.)
					</xs:documentation>
            </xs:annotation>
          </xs:element>
          <xs:element name="P1116000" type="int_10_POZ" nillable="false" minOccurs="0"/>
          <xs:element name="P1116001" type="int_10_POZZ" nillable="false" minOccurs="0"/>
          <xs:element name="P1116002" type="int_10_POZZ" nillable="false" minOccurs="0"/>
          <xs:element name="P1114304" type="Da_Ne_368" nillable="false">
            <xs:annotation>
              <xs:documentation>
						DA = 1, NE = 2 -&gt; Ako je odgovor NE, onda se ne odgovara na sljedeća 3 pitanja (6.11, 6.11.1, 6.11.2)
					</xs:documentation>
            </xs:annotation>
          </xs:element>
          <xs:element name="P1116003" type="int_10_POZ" nillable="false" minOccurs="0"/>
          <xs:element name="P1116004" type="int_10_POZZ" nillable="false" minOccurs="0"/>
          <xs:element name="P1116005" type="int_10_POZZ" nillable="false" minOccurs="0"/>
          <xs:element name="P1114314" type="Da_Ne_368" nillable="false">
            <xs:annotation>
              <xs:documentation>
						 DA = 1, NE = 2 -&gt; Ako je odgovor NE, ne odgovara se na sljedeće pitanje 6.12.1.
					</xs:documentation>
            </xs:annotation>
          </xs:element>
          <xs:element name="P1116006" type="int_10_POZ" nillable="false" minOccurs="0"/>
          <xs:element name="P1114315" type="Da_Ne_368" nillable="false">
            <xs:annotation>
              <xs:documentation>
						DA = 1, NE = 2 -&gt; Ako je odgovor NE, ne odgovara se na sljedeća 3 pitanja (6.14., 6.14.1, 6.14.2)
					</xs:documentation>
            </xs:annotation>
          </xs:element>
          <xs:element name="P1116007" type="int_10_POZ" nillable="false" minOccurs="0"/>
          <xs:element name="P1116008" type="int_10_POZZ" nillable="false" minOccurs="0"/>
          <xs:element name="P1116009" type="int_10_POZZ" nillable="false" minOccurs="0"/>
          <xs:element name="P1114316" type="Da_Ne_368" nillable="false">
            <xs:annotation>
              <xs:documentation>
						Postoji barem jedan član uprave koji je opozvan prije isteka mandata, tijekom godine -&gt; Ako je odgovor NE, ne odgovara se na sljedeća 4 pitanja (6.16, 6.16.1, 6.16.2, 6.17)
					</xs:documentation>
            </xs:annotation>
          </xs:element>
          <xs:element name="P1116010" type="int_10_POZ" nillable="false" minOccurs="0"/>
          <xs:element name="P1116011" type="int_10_POZZ" nillable="false" minOccurs="0"/>
          <xs:element name="P1116012" type="int_10_POZZ" nillable="false" minOccurs="0"/>
          <xs:element name="P1114520" type="Razlozi_opoziva_članova_uprave_383" nillable="false">
            <xs:annotation>
              <xs:documentation>
						1 = gruba povreda dužnosti, 2 = nesposobnost za uredno obavljanje poslova društva, 3 = izglasavanje nepovjerenja u GS društva, 4 = ostalo, 5=Nije primjenjivo
					</xs:documentation>
            </xs:annotation>
          </xs:element>
          <xs:element name="P1114317" type="Da_Ne_368" nillable="false">
            <xs:annotation>
              <xs:documentation>
						DA=1, NE=2 -&gt; Ako je odgovor NE, ne odgovara se na sljedeća 4 pitanja (6.19., 6.19.1., 6.19.2., 6.20.)
					</xs:documentation>
            </xs:annotation>
          </xs:element>
          <xs:element name="P1116013" type="int_10_POZ" nillable="false" minOccurs="0"/>
          <xs:element name="P1116014" type="int_10_POZZ" nillable="false" minOccurs="0"/>
          <xs:element name="P1116015" type="int_10_POZZ" nillable="false" minOccurs="0"/>
          <xs:element name="P1114521" type="Razlozi_otkaza_uprava_388" nillable="false">
            <xs:annotation>
              <xs:documentation>
						1 = osobni razlozi, 2 = promjena nadzornog odbora,3 = promjena dioničarske strukture, 4 = osobni razlozi i promjena NO, 5 = osobni razlozi i promjena dioničarske strukture, 6 = promjena NO i dioničarske strukture, 7 = promjena NO i dioničarske strukture i osobni razlozi, 8 = ništa od navedenog, 9 = ostalo
					</xs:documentation>
            </xs:annotation>
          </xs:element>
          <xs:element name="P1114318" type="Da_Ne_368" nillable="false">
            <xs:annotation>
              <xs:documentation>
						DA=1, NE=2 -&gt; Ako je odgovor NE, ne odgovara se na sljedeća 3 pitanja (6.22., 6.22.1., 6.22.2.)
					</xs:documentation>
            </xs:annotation>
          </xs:element>
          <xs:element name="P1116016" type="int_10_POZ" nillable="false" minOccurs="0"/>
          <xs:element name="P1116017" type="int_10_POZZ" nillable="false" minOccurs="0"/>
          <xs:element name="P1116018" type="int_10_POZZ" nillable="false" minOccurs="0"/>
          <xs:element name="P1114522" type="Da_Ne_368" nillable="false">
            <xs:annotation>
              <xs:documentation>
						DA=1, NE=2 -&gt; Ako je odgovor NE, ne odgovara se na sljedeća 3 pitanja (6.24., 6.24.1., 6.24.2.)
					</xs:documentation>
            </xs:annotation>
          </xs:element>
          <xs:element name="P1116019" type="int_10_POZ" nillable="false" minOccurs="0"/>
          <xs:element name="P1116020" type="int_10_POZZ" nillable="false" minOccurs="0"/>
          <xs:element name="P1116021" type="int_10_POZZ" nillable="false" minOccurs="0"/>
          <xs:element name="P1114319" type="Da_Ne_368" nillable="false">
            <xs:annotation>
              <xs:documentation>
						DA=1, NE=2 -&gt; Ako je odgovor NE, ne odgovara se na sljedeće pitanje 6.25.1.
					</xs:documentation>
            </xs:annotation>
          </xs:element>
          <xs:element name="P1116022" type="int_10_POZ" nillable="false" minOccurs="0"/>
          <xs:element name="P1114523" type="Da_Ne_368" nillable="false">
            <xs:annotation>
              <xs:documentation>
						DA = 1, NE = 2 -&gt; Ako je odgovor NE, ne odgovara se na sljedeća 3 pitanja (6.27., 6.27.1., 6.27.2.)
					</xs:documentation>
            </xs:annotation>
          </xs:element>
          <xs:element name="P1116023" type="int_10_POZ" nillable="false" minOccurs="0"/>
          <xs:element name="P1116024" type="int_10_POZZ" nillable="false" minOccurs="0"/>
          <xs:element name="P1116025" type="int_10_POZZ" nillable="false" minOccurs="0"/>
          <xs:element name="P1114524" type="Da_Ne_368" nillable="false">
            <xs:annotation>
              <xs:documentation>
						DA=1, NE=2 -&gt; Ako je odgovor NE, ne odgovara se na sljedeća 4 pitanja (6.29., 6.29.1., 6.29.2., 6.30.)
					</xs:documentation>
            </xs:annotation>
          </xs:element>
          <xs:element name="P1116026" type="int_10_POZ" nillable="false" minOccurs="0"/>
          <xs:element name="P1116027" type="int_10_POZZ" nillable="false" minOccurs="0"/>
          <xs:element name="P1116028" type="int_10_POZZ" nillable="false" minOccurs="0"/>
          <xs:element name="P1114525" type="Razlozi_opoziva_članova_NO_385" nillable="false">
            <xs:annotation>
              <xs:documentation>
						1 = gruba povreda dužnosti, 2 = nesposobnost za uredno obavljanje poslova društva, 3 = izglasavanje nepovjerenja u GS društva, 4 = opoziv od strane suda, 5 =ostalo, 6=Nije primjenjivo
					</xs:documentation>
            </xs:annotation>
          </xs:element>
          <xs:element name="P1114336" type="Da_Ne_368" nillable="false">
            <xs:annotation>
              <xs:documentation>
						DA=1, NE=2 -&gt; Ako je odgovor NE, ne odgovara se na sljedeća 4 pitanja (6.32., 6.32.1., 6.32.2., 6.33.), 
					</xs:documentation>
            </xs:annotation>
          </xs:element>
          <xs:element name="P1116029" type="int_10_POZ" nillable="false" minOccurs="0"/>
          <xs:element name="P1116030" type="int_10_POZZ" nillable="false" minOccurs="0"/>
          <xs:element name="P1116031" type="int_10_POZZ" nillable="false" minOccurs="0"/>
          <xs:element name="P1114552" type="Razlozi_davanja_otkaza_članova_NO_386" nillable="false">
            <xs:annotation>
              <xs:documentation>
						1 = osobni razlozi,  2 = promjena dioničarske strukture, 3 = osobni razlozi i promjena dioničarske strukture, 4= ništa od navedenog, 5= ostalo, 6= Nije primjenjivo
					</xs:documentation>
            </xs:annotation>
          </xs:element>
          <xs:element name="P1114553" type="Mjesto_javne_objave_STK_372" nillable="false">
            <xs:annotation>
              <xs:documentation>
						Vlastite internet stranice = 1, ZSE = 2, SRPI = 3, Vlastite internet stranice i ZSE = 4, Vlastite internet stranice, ZSE i SRPI = 5, Vlastite internet stranice i SRPI = 6, ZSE i SRPI = 7, Nije javno objavljeno = 8, Ostalo = 9, 10= Nije primjenjivo
					</xs:documentation>
            </xs:annotation>
          </xs:element>
          <xs:element name="P1114554" type="Javni_podaci_kandidati_387" nillable="false">
            <xs:annotation>
              <xs:documentation>
						Spol=1, Dob=2, Stručna sprema=3, Kvalifikacije=4, Iskustvo=5, Spol i dob=6, Spol, dob i stručna sprema=7, Spol, dob,stručna sprema i kvalifikacije=8, Spol, dob,stručna sprema,kvalifikacije i iskustvo=9, Spol i stručna sprema=10, Spol, stručna sprema i kvalifikacije=11, Spol, stručna sprema, kvalifikacije i iskustvo=12, Spol i kvalifikacije=13, Spol, kvalifikacije i iskustvo=14, Dob i stručna sprema=15, Dob, stručna sprema i kvalifikacije=16, Dob, stručna sprema, kvalifikacije i iskustvo=17, Stručna sprema i kvalifikacije=18, Stručna sprema, kvalifikacije i iskustvo=19, Kvalifikacije i iskustvo=20, Ostalo=21, Ništa od navedenog =22
					</xs:documentation>
            </xs:annotation>
          </xs:element>
          <xs:element name="P1114555" type="Mjesto_javne_objave_STK_372" nillable="false">
            <xs:annotation>
              <xs:documentation>
						Vlastite internet stranice = 1, ZSE = 2, SRPI = 3, Vlastite internet stranice i ZSE = 4, Vlastite internet stranice, ZSE i SRPI = 5, Vlastite internet stranice i SRPI = 6, ZSE i SRPI = 7, Nije javno objavljeno = 8, Ostalo = 9
					</xs:documentation>
            </xs:annotation>
          </xs:element>
          <xs:element name="P1114556" type="Javni_podaci_kandidati_387" nillable="false">
            <xs:annotation>
              <xs:documentation>
						Spol=1, Dob=2, Stručna sprema=3, Kvalifikacije=4, Iskustvo=5, Spol i dob=6, Spol, dob i stručna sprema=7, Spol, dob,stručna sprema i kvalifikacije=8, Spol, dob,stručna sprema,kvalifikacije i iskustvo=9, Spol i stručna sprema=10, Spol, stručna sprema i kvalifikacije=11, Spol, stručna sprema, kvalifikacije i iskustvo=12, Spol i kvalifikacije=13, Spol, kvalifikacije i iskustvo=14, Dob i stručna sprema=15, Dob, stručna sprema i kvalifikacije=16, Dob, stručna sprema, kvalifikacije i iskustvo=17, Stručna sprema i kvalifikacije=18, Stručna sprema, kvalifikacije i iskustvo=19, Kvalifikacije i iskustvo=20, Ostalo=21, Ništa od navedenog =22
					</xs:documentation>
            </xs:annotation>
          </xs:element>
          <xs:element name="P1114557" type="Mjesto_javne_objave_STK_372" nillable="false">
            <xs:annotation>
              <xs:documentation>
						Vlastite internet stranice = 1, ZSE = 2, SRPI = 3, Vlastite internet stranice i ZSE = 4, Vlastite internet stranice, ZSE i SRPI = 5, Vlastite internet stranice i SRPI = 6, ZSE i SRPI = 7, Nije javno objavljeno = 8, Ostalo = 9
					</xs:documentation>
            </xs:annotation>
          </xs:element>
          <xs:element name="P1114558" type="Javni_podaci_kandidati_387" nillable="false">
            <xs:annotation>
              <xs:documentation>
						Spol=1, Dob=2, Stručna sprema=3, Kvalifikacije=4, Iskustvo=5, Spol i dob=6, Spol, dob i stručna sprema=7, Spol, dob,stručna sprema i kvalifikacije=8, Spol, dob,stručna sprema,kvalifikacije i iskustvo=9, Spol i stručna sprema=10, Spol, stručna sprema i kvalifikacije=11, Spol, stručna sprema, kvalifikacije i iskustvo=12, Spol i kvalifikacije=13, Spol, kvalifikacije i iskustvo=14, Dob i stručna sprema=15, Dob, stručna sprema i kvalifikacije=16, Dob, stručna sprema, kvalifikacije i iskustvo=17, Stručna sprema i kvalifikacije=18, Stručna sprema, kvalifikacije i iskustvo=19, Kvalifikacije i iskustvo=20, Ostalo=21, Ništa od navedenog =22
					</xs:documentation>
            </xs:annotation>
          </xs:element>
          <xs:element name="P1114559" type="Mjesto_javne_objave_STK_372" nillable="false">
            <xs:annotation>
              <xs:documentation>
						Vlastite internet stranice = 1, ZSE = 2, SRPI = 3, Vlastite internet stranice i ZSE = 4, Vlastite internet stranice, ZSE i SRPI = 5, Vlastite internet stranice i SRPI = 6, ZSE i SRPI = 7, Nije javno objavljeno = 8, Ostalo = 9
					</xs:documentation>
            </xs:annotation>
          </xs:element>
          <xs:element name="P1114560" type="Javni_podaci_kandidati_387" nillable="false">
            <xs:annotation>
              <xs:documentation>
						Spol=1, Dob=2, Stručna sprema=3, Kvalifikacije=4, Iskustvo=5, Spol i dob=6, Spol, dob i stručna sprema=7, Spol, dob,stručna sprema i kvalifikacije=8, Spol, dob,stručna sprema,kvalifikacije i iskustvo=9, Spol i stručna sprema=10, Spol, stručna sprema i kvalifikacije=11, Spol, stručna sprema, kvalifikacije i iskustvo=12, Spol i kvalifikacije=13, Spol, kvalifikacije i iskustvo=14, Dob i stručna sprema=15, Dob, stručna sprema i kvalifikacije=16, Dob, stručna sprema, kvalifikacije i iskustvo=17, Stručna sprema i kvalifikacije=18, Stručna sprema, kvalifikacije i iskustvo=19, Kvalifikacije i iskustvo=20, Ostalo=21, Ništa od navedenog =22
					</xs:documentation>
            </xs:annotation>
          </xs:element>
          <xs:element name="P1114321" type="Da_Ne_368" nillable="false">
            <xs:annotation>
              <xs:documentation>
						DA=1, NE=2 -&gt; Ako je odgovor NE, ne odgovara se na sljedeće pitanje 6.42.1.
					</xs:documentation>
            </xs:annotation>
          </xs:element>
          <xs:element name="P1114335" type="decimal_5_2_POZ" nillable="false" minOccurs="0"/>
          <xs:element name="P1114322" type="Da_Ne_368" nillable="false">
            <xs:annotation>
              <xs:documentation>
						DA=1, NE=2 -&gt; Ako je odgovor NE, ne odgovara se na sljedeće pitanje 6.43.1.
					</xs:documentation>
            </xs:annotation>
          </xs:element>
          <xs:element name="P1114334" type="decimal_5_2_POZ" nillable="false" minOccurs="0"/>
          <xs:element name="P1114323" type="Da_Ne_368" nillable="false">
            <xs:annotation>
              <xs:documentation>
						DA=1, NE=2 -&gt; Ako je odgovor NE, ne odgovara se na sljedeće pitanje 6.44.1.
					</xs:documentation>
            </xs:annotation>
          </xs:element>
          <xs:element name="P1114333" type="decimal_5_2_POZ" nillable="false" minOccurs="0"/>
          <xs:element name="P1114324" type="Da_Ne_368" nillable="false">
            <xs:annotation>
              <xs:documentation>
						DA=1, NE=2 -&gt; Ako je odgovor NE, ne odgovara se na sljedeće pitanje 6.45.1.
					</xs:documentation>
            </xs:annotation>
          </xs:element>
          <xs:element name="P1114332" type="decimal_5_2_POZ" nillable="false" minOccurs="0"/>
          <xs:element name="P1114325" type="Da_Ne_368" nillable="false">
            <xs:annotation>
              <xs:documentation>
						DA=1, NE=2 -&gt; Ako je odgovor NE, ne odgovara se na sljedeće pitanje 6.46.1.
					</xs:documentation>
            </xs:annotation>
          </xs:element>
          <xs:element name="P1114331" type="decimal_5_2_POZ" nillable="false" minOccurs="0"/>
          <xs:element name="P1114326" type="Da_Ne_368" nillable="false">
            <xs:annotation>
              <xs:documentation>
						DA=1, NE=2 -&gt; Ako je odgovor NE, ne odgovara se na sljedeće pitanje 6.47.1.
					</xs:documentation>
            </xs:annotation>
          </xs:element>
          <xs:element name="P1114330" type="decimal_5_2_POZ" nillable="false" minOccurs="0"/>
        </xs:all>
      </xs:complexType>
      <xs:complexType name="Naknade_1000425">
        <xs:annotation>
          <xs:documentation>
				Naknade
			</xs:documentation>
        </xs:annotation>
        <xs:all>
          <xs:element name="P1114386" type="Da_Ne_368" nillable="false">
            <xs:annotation>
              <xs:documentation>
						DA=1, NE=2 -&gt; Ako je odgovor NE, na sljedeće pitanje (7.1.1.) se odgovara  s Nije primjenjivo.
					</xs:documentation>
            </xs:annotation>
          </xs:element>
          <xs:element name="P1114388" type="Mjesto_javne_objave_STK_372" nillable="false">
            <xs:annotation>
              <xs:documentation>
						Vlastite internet stranice=1, ZSE=2, SRPI=3, Vlastite internet stranice i ZSE=4, Vlastite internet stranice, ZSE i SRPI=5, Vlastite internet stranice i SRPI=6, ZSE i SRPI=7, Nije javno objavljeno=8, Ostalo=9, Nije primjenjivo=10
					</xs:documentation>
            </xs:annotation>
          </xs:element>
          <xs:element name="P1114390" type="Da_Ne_368" nillable="false">
            <xs:annotation>
              <xs:documentation>
						DA=1, NE=2
					</xs:documentation>
            </xs:annotation>
          </xs:element>
          <xs:element name="P1114392" type="Mjesto_javne_objave_STK_372" nillable="false">
            <xs:annotation>
              <xs:documentation>
						 Vlastite internet stranice=1, ZSE=2, SRPI=3, Vlastite internet stranice i ZSE=4, Vlastite internet stranice, ZSE i SRPI=5, Vlastite internet stranice i SRPI=6, ZSE i SRPI=7, Nije javno objavljeno=8, Ostalo=9,  Nije primjenjivo=10
					</xs:documentation>
            </xs:annotation>
          </xs:element>
          <xs:element name="P1114400" type="Da_Ne_368" nillable="false">
            <xs:annotation>
              <xs:documentation>
						DA=1, NE=2
					</xs:documentation>
            </xs:annotation>
          </xs:element>
          <xs:element name="P1114411" type="decimal_16_2_POZZ" nillable="false" minOccurs="0"/>
          <xs:element name="P1114414" type="decimal_16_2_POZZ" nillable="false" minOccurs="0"/>
          <xs:element name="P1114417" type="Da_Ne_368" nillable="false">
            <xs:annotation>
              <xs:documentation>
						DA=1, NE=2 -&gt; Ako je odgovor NE, na sljedeće pitanja (7.4.1) se ne odgovara.
					</xs:documentation>
            </xs:annotation>
          </xs:element>
          <xs:element name="P1114419" type="decimal_16_2_POZ" nillable="false" minOccurs="0"/>
          <xs:element name="P1114420" type="Da_Ne_368" nillable="false">
            <xs:annotation>
              <xs:documentation>
						DA=1, NE=2 -&gt; Ako je odgovor NE, ne odgovara se na pitanja 7.5.1. i 7.5.2.
					</xs:documentation>
            </xs:annotation>
          </xs:element>
          <xs:element name="P1114421" type="int_10_POZ" nillable="false" minOccurs="0"/>
          <xs:element name="P1114422" type="decimal_16_2_POZ" nillable="false" minOccurs="0"/>
          <xs:element name="P1114424" type="Da_Ne_368" nillable="false">
            <xs:annotation>
              <xs:documentation>
						DA=1, NE=2 -&gt; Ako je odgovor NE, na sljedeće pitanje (7.6.1.) se ne odgovara.
					</xs:documentation>
            </xs:annotation>
          </xs:element>
          <xs:element name="P1114425" type="decimal_16_2_POZ" nillable="false" minOccurs="0"/>
          <xs:element name="P1114426" type="Da_Ne_368" nillable="false">
            <xs:annotation>
              <xs:documentation>
						DA=1, NE=2 -&gt; Ako je odgovor NE, na sljedeće pitanje ( 7.7.1.) se ne odgovara.
					</xs:documentation>
            </xs:annotation>
          </xs:element>
          <xs:element name="P1114427" type="decimal_16_2_POZ" nillable="false" minOccurs="0"/>
          <xs:element name="P1114432" type="Da_Ne_368" nillable="false">
            <xs:annotation>
              <xs:documentation>
						DA=1, NE=2 -&gt; Ako je odgovor NE, na sljedeće pitanje (7.8.1) se ne odgovara.
					</xs:documentation>
            </xs:annotation>
          </xs:element>
          <xs:element name="P1114436" type="decimal_16_2_POZ" nillable="false" minOccurs="0"/>
          <xs:element name="P1114437" type="Da_Ne_368" nillable="false">
            <xs:annotation>
              <xs:documentation>
						DA=1, NE=2
					</xs:documentation>
            </xs:annotation>
          </xs:element>
          <xs:element name="P1114447" type="Da_Ne_368" nillable="false">
            <xs:annotation>
              <xs:documentation>
						DA=1, NE=2
					</xs:documentation>
            </xs:annotation>
          </xs:element>
          <xs:element name="P1114450" type="Mjesto_javne_objave_STK_372" nillable="false">
            <xs:annotation>
              <xs:documentation>
						 Vlastite internet stranice=1, ZSE=2, SRPI=3, Vlastite internet stranice i ZSE=4, Vlastite internet stranice, ZSE i SRPI=5, Vlastite internet stranice i SRPI=6, ZSE i SRPI=7, Nije javno objavljeno=8, Ostalo=9, Nije primjenjivo=10
					</xs:documentation>
            </xs:annotation>
          </xs:element>
          <xs:element name="P1114453" type="Određivanje_visine_primitaka_NO_381" nillable="false">
            <xs:annotation>
              <xs:documentation>
						Statut = 1, Glavna skupština = 2, Ostalo = 3, Nije primjenjivo=4
					</xs:documentation>
            </xs:annotation>
          </xs:element>
          <xs:element name="P1114455" type="Da_Ne_368" nillable="false">
            <xs:annotation>
              <xs:documentation>
						 DA = 1, NE = 2. -&gt; Ako je odgovor NE, na sljedeće pitanje (7.12.1) se ne odgovara.
					</xs:documentation>
            </xs:annotation>
          </xs:element>
          <xs:element name="P1114458" type="Mjesto_javne_objave_STK_372" nillable="false">
            <xs:annotation>
              <xs:documentation>
						Vlastite internet stranice=1, ZSE=2, SRPI=3, Vlastite internet stranice i ZSE=4, Vlastite internet stranice, ZSE i SRPI=5, Vlastite internet stranice i SRPI=6, ZSE i SRPI=7, Nije javno objavljeno=8, Ostalo=9,  Nije primjenjivo=10
					</xs:documentation>
            </xs:annotation>
          </xs:element>
          <xs:element name="P1114460" type="Da_Ne_368" nillable="false">
            <xs:annotation>
              <xs:documentation>
						DA=1, N=2 -&gt; Ako je odgovor NE, na sljedeće pitanje (7.13.1 ) se ne odgovara.
					</xs:documentation>
            </xs:annotation>
          </xs:element>
          <xs:element name="P1114463" type="decimal_16_2_POZ" nillable="false" minOccurs="0"/>
          <xs:element name="P1114464" type="Da_Ne_368" nillable="false">
            <xs:annotation>
              <xs:documentation>
						DA=1, NE=2 -&gt; Ako je odgovor NE, na sljedeće pitanje (7.14.1) se ne odgovara.
					</xs:documentation>
            </xs:annotation>
          </xs:element>
          <xs:element name="P1114465" type="decimal_16_2_POZ" nillable="false" minOccurs="0"/>
          <xs:element name="P1114471" type="Da_Ne_368" nillable="false">
            <xs:annotation>
              <xs:documentation>
						DA=1, NE=2
					</xs:documentation>
            </xs:annotation>
          </xs:element>
          <xs:element name="P1114472" type="Da_Ne_368" nillable="false">
            <xs:annotation>
              <xs:documentation>
						DA=1, NE=2 -&gt; Ako je odgovor NE, na sljedeća pitanja (7.16.1 i 7.16.2.) se ne odgovara.
					</xs:documentation>
            </xs:annotation>
          </xs:element>
          <xs:element name="P1114474" type="decimal_16_2_POZZ" nillable="false" minOccurs="0"/>
          <xs:element name="P1114476" type="decimal_16_2_POZZ" nillable="false" minOccurs="0"/>
          <xs:element name="P1114486" type="Da_Ne_368" nillable="false">
            <xs:annotation>
              <xs:documentation>
						DA=1, NE=2 -&gt; Ako je odgovor NE, na sljedeće pitanje (7.17.1) se ne odgovara.
					</xs:documentation>
            </xs:annotation>
          </xs:element>
          <xs:element name="P1114488" type="decimal_16_2_POZ" nillable="false" minOccurs="0"/>
          <xs:element name="P1114492" type="Da_Ne_368" nillable="false">
            <xs:annotation>
              <xs:documentation>
						DA=1, NE=2 -&gt; Ako je odgovor NE, na sljedeće pitanja (7.18.1 i 7.18.2) se ne odgovara.
					</xs:documentation>
            </xs:annotation>
          </xs:element>
          <xs:element name="P1114496" type="int_10_POZ" nillable="false" minOccurs="0"/>
          <xs:element name="P1114493" type="decimal_16_2_POZ" nillable="false" minOccurs="0"/>
          <xs:element name="P1114498" type="Da_Ne_368" nillable="false">
            <xs:annotation>
              <xs:documentation>
						DA=1, NE=2 -&gt; Ako je odgovor NE, na sljedeće pitanje (7.19.1) se ne odgovara.
					</xs:documentation>
            </xs:annotation>
          </xs:element>
          <xs:element name="P1114499" type="decimal_16_2_POZ" nillable="false" minOccurs="0"/>
          <xs:element name="P1114501" type="Da_Ne_368" nillable="false">
            <xs:annotation>
              <xs:documentation>
						DA=1, NE=2 -&gt; Ako je odgovor NE, na sljedeće pitanje (7.20.1) se ne odgovara.
					</xs:documentation>
            </xs:annotation>
          </xs:element>
          <xs:element name="P1114502" type="decimal_16_2_POZ" nillable="false" minOccurs="0"/>
          <xs:element name="P1114503" type="Da_Ne_368" nillable="false">
            <xs:annotation>
              <xs:documentation>
						DA=1, NE=2 -&gt; Ako je odgovor NE, na sljedeće pitanje (7.21.1) se ne odgovara.
					</xs:documentation>
            </xs:annotation>
          </xs:element>
          <xs:element name="P1114505" type="decimal_16_2_POZ" nillable="false" minOccurs="0"/>
        </xs:all>
      </xs:complexType>
      <xs:complexType name="Opcije_1000426">
        <xs:annotation>
          <xs:documentation>
				Opcije
			</xs:documentation>
        </xs:annotation>
        <xs:all>
          <xs:element name="P1114369" type="Da_Ne_368" nillable="false">
            <xs:annotation>
              <xs:documentation>
						DA=1, NE=2 -&gt; Ako je odgovor na ovo pitanje NE ne odgovara se na pitanja 8.1.1., 8.1.2., 8.1.3. i 8.1.4.
					</xs:documentation>
            </xs:annotation>
          </xs:element>
          <xs:element name="P1114473" type="datum" nillable="false" minOccurs="0">
            <xs:annotation>
              <xs:documentation>
						Datum usvajanja Plana opcijske nagrade (Opcijskog plana) uprave
					</xs:documentation>
            </xs:annotation>
          </xs:element>
          <xs:element name="P1114375" type="int_2_POZZ" nillable="false" minOccurs="0">
            <xs:annotation>
              <xs:documentation>
						Broj članova uprave koji su imali opcije izdavatelja (sklopljen opcijski ugovor) na kraju godine
					</xs:documentation>
            </xs:annotation>
          </xs:element>
          <xs:element name="P1114376" type="int_2_POZZ" nillable="false" minOccurs="0">
            <xs:annotation>
              <xs:documentation>
						Broj članova uprave koji su koristili opcije izdavatelja tijekom godine
					</xs:documentation>
            </xs:annotation>
          </xs:element>
          <xs:element name="P1114475" type="decimal_16_2_POZZ" nillable="false" minOccurs="0">
            <xs:annotation>
              <xs:documentation>
						Tržišna vrijednost dionica od korištenih opcija za članove uprave u trenutku korištenja (realizacije opcije).
					</xs:documentation>
            </xs:annotation>
          </xs:element>
          <xs:element name="P1114477" type="Da_Ne_368" nillable="false">
            <xs:annotation>
              <xs:documentation>
						DA = 1, NE = 2 -&gt; Ako je odgovor NE, ne odgovara se na pitanja 8.2.1., 8.2.2, 8.2.3 i 8.2.4.
					</xs:documentation>
            </xs:annotation>
          </xs:element>
          <xs:element name="P1114478" type="datum" nillable="false" minOccurs="0">
            <xs:annotation>
              <xs:documentation>
						Datum usvajanja Plana opcijske nagrade (Opcijskog plana) višeg rukovodstva
					</xs:documentation>
            </xs:annotation>
          </xs:element>
          <xs:element name="P1114377" type="int_2_POZZ" nillable="false" minOccurs="0"/>
          <xs:element name="P1114378" type="int_2_POZZ" nillable="false" minOccurs="0">
            <xs:annotation>
              <xs:documentation>
						Broj članova višeg rukovodstva koji su koristili opcije izdavatelja tijekom godine
					</xs:documentation>
            </xs:annotation>
          </xs:element>
          <xs:element name="P1114481" type="decimal_16_2_POZZ" nillable="false" minOccurs="0">
            <xs:annotation>
              <xs:documentation>
						Tržišna vrijednost dionica od korištenih opcija za članove višeg rukovodstva u trenutku korištenja (realizacije opcije).
					</xs:documentation>
            </xs:annotation>
          </xs:element>
        </xs:all>
      </xs:complexType>
      <xs:complexType name="GSPojedinacno_1000452">
        <xs:annotation>
          <xs:documentation>
				GS Pojedinačno
			</xs:documentation>
        </xs:annotation>
        <xs:all>
          <xs:element name="P1116089" type="datum" nillable="false"/>
          <xs:element name="P1116090" type="Da_Ne_368" nillable="false">
            <xs:annotation>
              <xs:documentation>
						DA = 1, NE = 2
					</xs:documentation>
            </xs:annotation>
          </xs:element>
          <xs:element name="P1116091" type="decimal_5_2_POZZ" nillable="false"/>
          <xs:element name="P1116092" type="decimal_4_2_POZZ" nillable="false" minOccurs="0"/>
          <xs:element name="P1116093" type="decimal_4_2_POZZ" nillable="false" minOccurs="0"/>
          <xs:element name="P1116094" type="decimal_4_2_POZZ" nillable="false" minOccurs="0"/>
          <xs:element name="P1116095" type="int_6_POZZ" nillable="false"/>
          <xs:element name="P1116096" type="Da_Ne_368" nillable="false">
            <xs:annotation>
              <xs:documentation>
						DA = 1, NE = 2. 
					</xs:documentation>
            </xs:annotation>
          </xs:element>
          <xs:element name="P1116097" type="status_protuprijedloga_380" nillable="false">
            <xs:annotation>
              <xs:documentation>
						Svi su usvojeni=1, Djelomično su usvojeni=2, Niti jedan nije usvojen =3, Nije primjenjivo
					</xs:documentation>
            </xs:annotation>
          </xs:element>
        </xs:all>
      </xs:complexType>
      <xs:complexType name="GSOpce_1000427">
        <xs:annotation>
          <xs:documentation>
				Glavna skupština opće
			</xs:documentation>
        </xs:annotation>
        <xs:all>
          <xs:element name="P1114352" type="Da_Ne_368" nillable="false">
            <xs:annotation>
              <xs:documentation>
						Izdavatelj ima interni propis rada glavne skupštine -&gt; Ako je odgovor NE, ne odgovara se na sljedeća 2 pitanja (9.1.1. i 9.1.2.)
					</xs:documentation>
            </xs:annotation>
          </xs:element>
          <xs:element name="P1114361" type="datum" nillable="false" minOccurs="0">
            <xs:annotation>
              <xs:documentation>
						Datum usvajanja internog propisa rada glavne skupštine
					</xs:documentation>
            </xs:annotation>
          </xs:element>
          <xs:element name="P1114353" type="Da_Ne_NijePrimjenjivo_389" nillable="false">
            <xs:annotation>
              <xs:documentation>
						 DA = 1, NE = 2, Nije primjenjivo=3
					</xs:documentation>
            </xs:annotation>
          </xs:element>
          <xs:element name="P1114354" type="Da_Ne_368" nillable="false">
            <xs:annotation>
              <xs:documentation>
						DA = 1, NE = 2 -&gt; Ako je odgovor na ovo pitanje NE, na sljedeće pitanje se odgovara Društvo je u stečaju ili Ostalo
					</xs:documentation>
            </xs:annotation>
          </xs:element>
          <xs:element name="P1114357" type="Razlozi_neodržavanja_GS_369" nillable="false">
            <xs:annotation>
              <xs:documentation>
						Ako se tijekom godine nije održala niti jedna glavna skupština, navesti razloge neodržavanja
					</xs:documentation>
            </xs:annotation>
          </xs:element>
        </xs:all>
      </xs:complexType>
      <xs:complexType name="VlastiteDionice_1000429">
        <xs:annotation>
          <xs:documentation>
				Vlastite dionice
			</xs:documentation>
        </xs:annotation>
        <xs:all>
          <xs:element name="P1114394" type="Da_Ne_368" nillable="false">
            <xs:annotation>
              <xs:documentation>
						DA = 1, NE = 2 -&gt;  Ako je odgovor na ovo pitanje DA obvezno se odgovara na sljedeće pitanje (10.1.1.). Ako je odgovor na ovo pitanje NE na sljedeće pitanje (10.1.1.) se ne odgovara.
					</xs:documentation>
            </xs:annotation>
          </xs:element>
          <xs:element name="P1114396" type="decimal_16_2" nillable="false" minOccurs="0">
            <xs:annotation>
              <xs:documentation>
						Zarada od stjecanja vlastitih dionica tijekom godine, u kunama
					</xs:documentation>
            </xs:annotation>
          </xs:element>
          <xs:element name="P1114397" type="Da_Ne_368" nillable="false">
            <xs:annotation>
              <xs:documentation>
						DA = 1, NE = 2 -&gt; Ako je odgovor NE,  ne odgovara se na pitanje 10.3.
					</xs:documentation>
            </xs:annotation>
          </xs:element>
          <xs:element name="P1114398" type="decimal_16_2" nillable="false" minOccurs="0">
            <xs:annotation>
              <xs:documentation>
						Zarada od otpuštanja vlastitih dionica tijekom godine, u kunama
					</xs:documentation>
            </xs:annotation>
          </xs:element>
          <xs:element name="P1114399" type="Da_Ne_368" nillable="false">
            <xs:annotation>
              <xs:documentation>
						 DA = 1, NE = 2 -&gt; Ako je odgovor NE, ne odgovara se na slijedeće pitanje (10.4.)
					</xs:documentation>
            </xs:annotation>
          </xs:element>
          <xs:element name="P1114403" type="datum" nillable="false" minOccurs="0">
            <xs:annotation>
              <xs:documentation>
						Datum usvajanja Programa otkupa vlastitih dionica
					</xs:documentation>
            </xs:annotation>
          </xs:element>
          <xs:element name="P1114408" type="Da_Ne_368" nillable="false">
            <xs:annotation>
              <xs:documentation>
						 DA = 1, NE = 2 -&gt; Ako je odgovor NE, ne odgovara se na pitanje 10.5.1.
					</xs:documentation>
            </xs:annotation>
          </xs:element>
          <xs:element name="P1114409" type="decimal_16_2" nillable="false" minOccurs="0">
            <xs:annotation>
              <xs:documentation>
						Zarada od stjecanja vlastitih dionica tijekom godine izvan uređenog tržišta ZSE, u kunama
					</xs:documentation>
            </xs:annotation>
          </xs:element>
          <xs:element name="P1114415" type="Da_Ne_368" nillable="false">
            <xs:annotation>
              <xs:documentation>
						Izdavatelj je otpuštao vlastite dionice izvan uređenog tržišta ZSE -&gt; Ako je odgovor NE, ne odgovara se na pitanje 10.6.1.
					</xs:documentation>
            </xs:annotation>
          </xs:element>
          <xs:element name="P1114416" type="decimal_16_2" nillable="false" minOccurs="0">
            <xs:annotation>
              <xs:documentation>
						Zarada od otpuštanja vlastitih dionica tijekom godine izvan uređenog tržišta ZSE, u kunama
					</xs:documentation>
            </xs:annotation>
          </xs:element>
          <xs:element name="P1114423" type="Način_stjecanja_vlastitih_dionica_379" nillable="false">
            <xs:annotation>
              <xs:documentation>
						Na temelju ovlasti GS = 1, Bez dobivene ovlasti GS = 2 , Nije primjenjivo = 3 -&gt; Ako je odgovor na pitanje 10.1. NE, odgovara se sa Nije primjenjivo
					</xs:documentation>
            </xs:annotation>
          </xs:element>
        </xs:all>
      </xs:complexType>
      <xs:complexType name="KontrolaIRizici_1000430">
        <xs:annotation>
          <xs:documentation>
				Kontrola i rizici
			</xs:documentation>
        </xs:annotation>
        <xs:all>
          <xs:element name="P1114362" type="Naziv_revizorskog_društva_371" nillable="false">
            <xs:annotation>
              <xs:documentation>
						Naziv revizorskog društva -&gt; 0=Deloitte, 1=EY, 2=PwC, 3=KPMG, 4=BDO, 5=Grant Thornton, 6=Dva revizora od kojih je 1 Big Four, 7=Dva revizora od kojih nijedan nije Big Four, 8=Ostalo,9=Ostalo 
					</xs:documentation>
            </xs:annotation>
          </xs:element>
          <xs:element name="P1114363" type="int_2_POZZ" nillable="false">
            <xs:annotation>
              <xs:documentation>
						Broj godina korištenja usluga istog revizorskog društva
					</xs:documentation>
            </xs:annotation>
          </xs:element>
          <xs:element name="P1114364" type="int_2_POZZ" nillable="false">
            <xs:annotation>
              <xs:documentation>
						Broj godina korištenja usluga istog ovlaštenog revizora u istom revizorskom društvu
					</xs:documentation>
            </xs:annotation>
          </xs:element>
          <xs:element name="P1114365" type="decimal_16_2_POZZ" nillable="false">
            <xs:annotation>
              <xs:documentation>
						Bruto novčani iznos plaćen revizorskom društvu za pružene usluge revizije tijekom godine, u kunama
					</xs:documentation>
            </xs:annotation>
          </xs:element>
          <xs:element name="P1114366" type="Da_Ne_368" nillable="false">
            <xs:annotation>
              <xs:documentation>
						Revizorsko društvo pružalo je dodatne usluge izdavatelju koje nisu revizorske  -&gt; Ako je odgovor na ovo pitanje DA, obvezno se odgovara na sljedeće pitanje (11.4.1.) i odgovor mora biti veći od 0.
					</xs:documentation>
            </xs:annotation>
          </xs:element>
          <xs:element name="P1114367" type="decimal_16_2_POZ" nillable="false" minOccurs="0">
            <xs:annotation>
              <xs:documentation>
						Bruto novčani iznos plaćen revizorskom društvu za ostale pružene usluge tijekom godine, u kunama
					</xs:documentation>
            </xs:annotation>
          </xs:element>
          <xs:element name="P1114368" type="Mjesto_javne_objave_STK_372" nillable="false">
            <xs:annotation>
              <xs:documentation>
						Mjesto javne objave novčanog iznosa plaćenog revizorskom društvu za pružene revizorske uslug -&gt; Vlastite internet stranice=1, ZSE=2, SRPI=3, Vlastite internet stranice i ZSE=4, Vlastite internet stranice, ZSE i SRPI=5, Vlastite internet stranice i SRPI=6, ZSE i SRPI=7, Nije javno objavljeno=8, Ostalo=9, Nije primjenjivo=10
					</xs:documentation>
            </xs:annotation>
          </xs:element>
          <xs:element name="P1114370" type="Da_Ne_368" nillable="false">
            <xs:annotation>
              <xs:documentation>
						DA = 1, NE = 2 -&gt; Ako je odgovor na ovo pitanje DA, obvezno se odgovara na sljedeće pitanje (11.6.1.) 
					</xs:documentation>
            </xs:annotation>
          </xs:element>
          <xs:element name="P1114371" type="int_10_POZ" nillable="false" minOccurs="0">
            <xs:annotation>
              <xs:documentation>
						Broj zaposlenih unutar sustava unutarnje kontrole
					</xs:documentation>
            </xs:annotation>
          </xs:element>
          <xs:element name="P1114372" type="Da_Ne_368" nillable="false">
            <xs:annotation>
              <xs:documentation>
						DA = 1, NE = 2 -&gt; Ako je odgovor na ovo pitanje DA, obvezno se odgovara na sljedeće pitanje (11.7.1.) te odgovor mora biti veći od 0.
					</xs:documentation>
            </xs:annotation>
          </xs:element>
          <xs:element name="P1114373" type="int_10_POZ" nillable="false" minOccurs="0">
            <xs:annotation>
              <xs:documentation>
						Broj zaposlenih unutar sustava unutarnje revizije
					</xs:documentation>
            </xs:annotation>
          </xs:element>
          <xs:element name="P1114374" type="Da_Ne_368" nillable="false">
            <xs:annotation>
              <xs:documentation>
						Izdavatelj je imenovao osobu zaduženu za upravljanje rizicima -&gt; DA = 1, NE = 2 
					</xs:documentation>
            </xs:annotation>
          </xs:element>
          <xs:element name="P1114379" type="Rizici_STK_373" nillable="false">
            <xs:annotation>
              <xs:documentation>
						Najzastupljeniji rizik u poslovanju izdavatelja su -&gt; Rizik likvidnosti = 1, Kreditni rizik = 2, Kamatni rizik = 3, Operativni rizik = 4, Politički rizik = 5, Rizik makroekonomskog okruženja = 6, Reputacijski rizik = 7, Ostali rizici=8
					</xs:documentation>
            </xs:annotation>
          </xs:element>
          <xs:element name="P1114380" type="int_3_POZZ" nillable="false" minOccurs="0"/>
          <xs:element name="P1114381" type="int_3_POZZ" nillable="false" minOccurs="0"/>
          <xs:element name="P1114382" type="int_3_POZZ" nillable="false" minOccurs="0">
            <xs:annotation>
              <xs:documentation>
						Koliko se puta revizijski odbor sastao s revizorom društva tijekom godine -&gt; Ako je odgovor na pitanje 4.1. (Izdavatelj ima osnovan revizijski odbor) DA, ovo polje ne smije biti prazno.
					</xs:documentation>
            </xs:annotation>
          </xs:element>
        </xs:all>
      </xs:complexType>
      <xs:complexType name="SukobInteresa_1000432">
        <xs:annotation>
          <xs:documentation>
				Sukob interesa
			</xs:documentation>
        </xs:annotation>
        <xs:all>
          <xs:element name="P1114337" type="Da_Ne_368" nillable="false">
            <xs:annotation>
              <xs:documentation>
						DA = 1, NE = 2 -&gt; Ako je odgovor na ovo pitanje DA, odgovor na sljedeće pitanje (13.1.1.) mora biti veći od 0. Ako je odgovor na ovo pitanje NE, ne odgovara se na sljedeće pitanje (13.1.1.) 
					</xs:documentation>
            </xs:annotation>
          </xs:element>
          <xs:element name="P1114338" type="decimal_16_2_POZ" nillable="false" minOccurs="0"/>
          <xs:element name="P1114339" type="Da_Ne_368" nillable="false">
            <xs:annotation>
              <xs:documentation>
						DA=1, NE=2 -&gt; Ako je odgovor na ovo pitanje DA, odgovor na sljedeće pitanje (13.2.1.) mora biti veći od 0. Ako je odgovor na ovo pitanje NE, na sljedeće pitanje (13.2.1.) se ne odgovara.
					</xs:documentation>
            </xs:annotation>
          </xs:element>
          <xs:element name="P1114340" type="decimal_16_2_POZ" nillable="false" minOccurs="0"/>
          <xs:element name="P1114341" type="Da_Ne_368" nillable="false">
            <xs:annotation>
              <xs:documentation>
						DA = 1, NE = 2 -&gt; Ako je odgovor na ovo pitanje DA, odgovor na sljedeće pitanje (13.3.1.) mora biti veći od 0. Ako je odgovor na ovo pitanje NE, ne odgovara se na sljedeće pitanje (13.3.1.).
					</xs:documentation>
            </xs:annotation>
          </xs:element>
          <xs:element name="P1114342" type="decimal_16_2_POZ" nillable="false" minOccurs="0"/>
          <xs:element name="P1114343" type="Da_Ne_368" nillable="false">
            <xs:annotation>
              <xs:documentation>
						DA = 1, NE = 2 -&gt; Ako je odgovor na ovo pitanje DA, odgovor na sljedeće pitanje (13.4.1.) mora biti veći od 0.Ako je odgovor na ovo pitanje NE, ne odgovara se na sljedeće pitanje (13.4.1.) 
					</xs:documentation>
            </xs:annotation>
          </xs:element>
          <xs:element name="P1114344" type="decimal_16_2_POZ" nillable="false" minOccurs="0"/>
          <xs:element name="P1114345" type="Da_Ne_368" nillable="false">
            <xs:annotation>
              <xs:documentation>
						 DA = 1, NE = 2
					</xs:documentation>
            </xs:annotation>
          </xs:element>
          <xs:element name="P1114346" type="Da_Ne_368" nillable="false">
            <xs:annotation>
              <xs:documentation>
						 DA = 1, NE = 2 -&gt; Ako je odgovor na ovo pitanje DA, odgovor na sljedeće pitanje  (13.6.1.) mora biti veći od 0. Ako je odgovor na ovo pitanje NE na sljedeće  pitanje 13.6.1. se ne odgovara, a na pitanje 13.6.5. se odgovara s Nije primjenjivo.
					</xs:documentation>
            </xs:annotation>
          </xs:element>
          <xs:element name="P1114347" type="int_2_POZ" nillable="false" minOccurs="0">
            <xs:annotation>
              <xs:documentation>
						Broj prijavljenih sukoba interesa tijekom godine -&gt; Broj mora biti jednak zbroju sljedeća tri odgovora (13.6.2, 13.6.3 i 13.6.4.)
					</xs:documentation>
            </xs:annotation>
          </xs:element>
          <xs:element name="P1114348" type="int_2_POZZ" nillable="false" minOccurs="0"/>
          <xs:element name="P1114349" type="int_2_POZZ" nillable="false" minOccurs="0">
            <xs:annotation>
              <xs:documentation>
						Broj prijavljenih sukoba interesa tijekom godine - od strane nadzornog odbora -&gt; Broj mora biti manji ili jednak broju pod 13.6.1.
					</xs:documentation>
            </xs:annotation>
          </xs:element>
          <xs:element name="P1114350" type="int_2_POZZ" nillable="false" minOccurs="0">
            <xs:annotation>
              <xs:documentation>
						Broj prijavljenih sukoba interesa tijekom godine - od strane višeg rukovodstva -&gt; Broj mora biti manji ili jednak broju pod 13.6.1.
					</xs:documentation>
            </xs:annotation>
          </xs:element>
          <xs:element name="P1114351" type="Da_Ne_NijePrimjenjivo_389" nillable="false">
            <xs:annotation>
              <xs:documentation>
						DA = 1, NE = 2, Nije primjenjivo=3 -&gt; Ako je odgovor na pitanje 13.6. DA, na ovo pitanje se odgovara DA ili NE. Ako je odgovor na pitanje 13.6. NE na pitanje 13.6.5. se odgovara s Nije primjenjivo
					</xs:documentation>
            </xs:annotation>
          </xs:element>
        </xs:all>
      </xs:complexType>
      <xs:complexType name="OdnosiSUlagateljima_1000431">
        <xs:annotation>
          <xs:documentation>
				Odnosi s ulagateljima
			</xs:documentation>
        </xs:annotation>
        <xs:all>
          <xs:element name="P1114355" type="Da_Ne_368" nillable="false"/>
          <xs:element name="P1114356" type="Da_Ne_368" nillable="false"/>
          <xs:element name="P1114358" type="Da_Ne_368" nillable="false"/>
          <xs:element name="P1114359" type="int_10_POZZ" nillable="false">
            <xs:annotation>
              <xs:documentation>
						Broj konferencija za novinare koje je izdavatelj održao tijekom godine -&gt; Ako je odgovor na ovo pitanje veći od 0, na sljedeće pitanje (12.4.1.) se odgovara sa predstavljanje rezultata poslovanja ili prezentiranje značajnih poslova i investicija ili prezentiranje novih proizvoda i novih ponuda ili Ostalo.
Ako je odgovor na ovo pitanje 0 odgovor na pitanje 12.4.1 treba biti Nije primjenjivo 
					</xs:documentation>
            </xs:annotation>
          </xs:element>
          <xs:element name="P1114360" type="Razlozi_sazivanja_konferencija_za_novinare_370" nillable="false">
            <xs:annotation>
              <xs:documentation>
						Razlozi sazivanja konferencija za novinare -&gt;  predstavljanje rezultata poslovanja=1, prezentiranje značajnih poslova i investicija=2, prezentiranje novih proizvoda i novih ponuda=3, Ostalo=4, Nije primjenjivo=5
					</xs:documentation>
            </xs:annotation>
          </xs:element>
        </xs:all>
      </xs:complexType>
      <xs:complexType name="Dividenda_1000434">
        <xs:annotation>
          <xs:documentation>
				Dividenda
			</xs:documentation>
        </xs:annotation>
        <xs:all>
          <xs:element name="P1114327" type="Isplata_dividende_STK_392" nillable="false">
            <xs:annotation>
              <xs:documentation>
						Isplata dividende = 1, Dodjela dionica = 2, Isplata dividende i dodjela dionica =3, Isplata dobiti u stvarima=4, Ostalo = 5, Nije primjenjivo=6 -&gt; Unosi se informacija o načinu podjele dobiti. Ako je ostvaren gubitak, na ovo pitanje (15.1) odgovara se s Nije primjenjivo.
					</xs:documentation>
            </xs:annotation>
          </xs:element>
          <xs:element name="P1114328" type="Da_Ne_368" nillable="false">
            <xs:annotation>
              <xs:documentation>
						DA = 1, NE = 2 -&gt; Ako je odgovor NE na pitanje 14.3. se ne odgovara 
					</xs:documentation>
            </xs:annotation>
          </xs:element>
          <xs:element name="P1114329" type="decimal_16_2_POZ" nillable="false" minOccurs="0"/>
        </xs:all>
      </xs:complexType>
      <xs:complexType name="Kodeks_1000433">
        <xs:annotation>
          <xs:documentation>
				Kodeks
			</xs:documentation>
        </xs:annotation>
        <xs:all>
          <xs:element name="P1114311" type="Da_Ne_NijePrimjenjivo_389" nillable="false">
            <xs:annotation>
              <xs:documentation>
						Ako je odgovor na pitanje 1.1. NE (izdavatelj nema internetsku stranicu), na ovo pitanje se odgovara s Nije primjenjivo. -&gt; DA = 1, NE = 2, Nije primjenjivo=3 
					</xs:documentation>
            </xs:annotation>
          </xs:element>
          <xs:element name="P1114312" type="Da_Ne_368" nillable="false">
            <xs:annotation>
              <xs:documentation>
						DA = 1, NE = 2 -&gt; Ako je odgovor na ovo pitanje DA, na sljedeće pitanje (14.2.1.) se odgovara Interni kodeks ili Kodeks korporativnog upravljanja trgovačkim društvima u kojima RH ima dionice ili udjele ili Kodeks koji se primjenjuje u grani industrije kojoj izdavatelj pripada ili Ostalo. Ako je odgovor na ovo pitanje NE, na sljedeće pitanje (14.2.1.) se odgovara s Nije primjenjivo.
					</xs:documentation>
            </xs:annotation>
          </xs:element>
          <xs:element name="P1114313" type="Kodeks_STK_391" nillable="false">
            <xs:annotation>
              <xs:documentation>
						Interni kodeks = 1, Kodeks korporativnog upravljanja trgovačkim društvima u kojima RH ima dionice ili udjele = 2, Kodeks koji se primjenjuje u grani industrije kojoj izdavatelj pripada = 3, Ostalo = 4, Nije primjenjivo=5
					</xs:documentation>
            </xs:annotation>
          </xs:element>
        </xs:all>
      </xs:complexType>
    </xs:schema>
  </Schema>
  <Map ID="1" Name="GIKU-UOP-DION_Map" RootElement="GIKU-UOP-DION"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microsoft.com/office/2017/10/relationships/person" Target="persons/person.xml"/><Relationship Id="rId27" Type="http://schemas.openxmlformats.org/officeDocument/2006/relationships/xmlMaps" Target="xmlMaps.xml"/></Relationships>
</file>

<file path=xl/persons/person.xml><?xml version="1.0" encoding="utf-8"?>
<personList xmlns="http://schemas.microsoft.com/office/spreadsheetml/2018/threadedcomments" xmlns:x="http://schemas.openxmlformats.org/spreadsheetml/2006/main">
  <person displayName="Divna Pjevalica" id="{C07713E9-B948-426B-8876-323C4F3E42BF}" userId="S::DivnaP@lenac.hr::54972905-cc12-427a-83b9-6ab75776987a" providerId="AD"/>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20000000}" name="Table3" displayName="Table3" ref="B3:AM4" tableType="xml" totalsRowShown="0" headerRowDxfId="211" dataDxfId="210">
  <autoFilter ref="B3:AM4" xr:uid="{00000000-0009-0000-0100-000003000000}"/>
  <tableColumns count="38">
    <tableColumn id="1" xr3:uid="{00000000-0010-0000-2000-000001000000}" uniqueName="P1116039" name="P1116039" dataDxfId="209">
      <xmlColumnPr mapId="1" xpath="/GIKU-UOP-DION/Uprava_1000450/P1116039" xmlDataType="string"/>
    </tableColumn>
    <tableColumn id="2" xr3:uid="{00000000-0010-0000-2000-000002000000}" uniqueName="P1116040" name="P1116040" dataDxfId="208">
      <xmlColumnPr mapId="1" xpath="/GIKU-UOP-DION/Uprava_1000450/P1116040" xmlDataType="string"/>
    </tableColumn>
    <tableColumn id="27" xr3:uid="{00000000-0010-0000-2000-00001B000000}" uniqueName="0" name="Titula" dataDxfId="207"/>
    <tableColumn id="3" xr3:uid="{00000000-0010-0000-2000-000003000000}" uniqueName="P1116041" name="P1116041" dataDxfId="206">
      <calculatedColumnFormula>IF(D4="univ. bacc. oec.",1,IF(D4="mag. oec.",2,IF(D4="univ. Spec. Oec.",3,IF(D4="mr.sc.",4,IF(D4="dr. sc.",5,IF(D4="ostalo",6,0))))))</calculatedColumnFormula>
      <xmlColumnPr mapId="1" xpath="/GIKU-UOP-DION/Uprava_1000450/P1116041" xmlDataType="short"/>
    </tableColumn>
    <tableColumn id="25" xr3:uid="{00000000-0010-0000-2000-000019000000}" uniqueName="0" name="Stručna sprema" dataDxfId="205"/>
    <tableColumn id="42" xr3:uid="{00000000-0010-0000-2000-00002A000000}" uniqueName="P1116098" name="P1116098" dataDxfId="204">
      <calculatedColumnFormula>IF(F4="Bez škole",1,IF(F4="Osnovna škola",2,IF(F4="Srednja škola - gimnazija",3,IF(F4="Srednja umjetnička škola",4,IF(F4="Srednja strukovna škola",5,IF(F4="Ostale srednje škole (škola za KV i VKV radnike i sl.)",6,IF(F4="Stručni studij/stručni dodiplomski studij (3 godine)",7,IF(F4="Specijalistički diplomski stručni studij/stručni dodiplomski studij (4 godine)",8,IF(F4="Preddiplomski sveučilišni studij",9,IF(F4="Preddiplomski i diplomski sveučilišni studij ili integrirani preddiplomski i diplomski sveučilišni studij/sveučilišni dodiplomski studij",10,IF(F4="Poslijediplomski specijalistički studij/poslijediplomski stručni studij koji se izvodi na sveučilištu",11,IF(F4="Sveučilišni poslijediplomski znanstveni studij te sveučilišni poslijediplomski umjetnički studij - magistar znanosti",12,IF(F4="Doktorat znanosti (poslijediplomski sveučilišni studij/sveučilišni poslijediplomski znanstveni studij te obrana doktorske disertacije izvan doktorskog studija)",13,0)))))))))))))</calculatedColumnFormula>
      <xmlColumnPr mapId="1" xpath="/GIKU-UOP-DION/Uprava_1000450/P1116098" xmlDataType="short"/>
    </tableColumn>
    <tableColumn id="28" xr3:uid="{00000000-0010-0000-2000-00001C000000}" uniqueName="0" name="Spol" dataDxfId="203"/>
    <tableColumn id="4" xr3:uid="{00000000-0010-0000-2000-000004000000}" uniqueName="P1116042" name="P1116042" dataDxfId="202">
      <calculatedColumnFormula>IF(H4="Žensko",1,IF(H4="Muško",2,0))</calculatedColumnFormula>
      <xmlColumnPr mapId="1" xpath="/GIKU-UOP-DION/Uprava_1000450/P1116042" xmlDataType="short"/>
    </tableColumn>
    <tableColumn id="5" xr3:uid="{00000000-0010-0000-2000-000005000000}" uniqueName="0" name="Dob" dataDxfId="201"/>
    <tableColumn id="35" xr3:uid="{00000000-0010-0000-2000-000023000000}" uniqueName="P1116043" name="P1116043" dataDxfId="200">
      <calculatedColumnFormula>IF(J4="do 35 godina",1,IF(J4="od 36 do 45 godina",2,IF(J4="od 46 - 55 godina",3,IF(J4="iznad 56 godina",4,0))))</calculatedColumnFormula>
      <xmlColumnPr mapId="1" xpath="/GIKU-UOP-DION/Uprava_1000450/P1116043" xmlDataType="short"/>
    </tableColumn>
    <tableColumn id="6" xr3:uid="{00000000-0010-0000-2000-000006000000}" uniqueName="0" name="Državljanstvo" dataDxfId="199"/>
    <tableColumn id="36" xr3:uid="{00000000-0010-0000-2000-000024000000}" uniqueName="P1116044" name="P1116044" dataDxfId="198">
      <calculatedColumnFormula>IF(L4="Domaće",1,IF(L4="Strano",2,0))</calculatedColumnFormula>
      <xmlColumnPr mapId="1" xpath="/GIKU-UOP-DION/Uprava_1000450/P1116044" xmlDataType="short"/>
    </tableColumn>
    <tableColumn id="7" xr3:uid="{00000000-0010-0000-2000-000007000000}" uniqueName="0" name="Radni odnos" dataDxfId="197"/>
    <tableColumn id="37" xr3:uid="{00000000-0010-0000-2000-000025000000}" uniqueName="P1116045" name="P1116045" dataDxfId="196">
      <calculatedColumnFormula>IF(N4="DA",1,IF(N4="NE",2,0))</calculatedColumnFormula>
      <xmlColumnPr mapId="1" xpath="/GIKU-UOP-DION/Uprava_1000450/P1116045" xmlDataType="short"/>
    </tableColumn>
    <tableColumn id="8" xr3:uid="{00000000-0010-0000-2000-000008000000}" uniqueName="0" name="Dioničar" dataDxfId="195"/>
    <tableColumn id="39" xr3:uid="{00000000-0010-0000-2000-000027000000}" uniqueName="P1116046" name="P1116046" dataDxfId="194">
      <calculatedColumnFormula>IF(P4="DA",1,IF(P4="NE",2,0))</calculatedColumnFormula>
      <xmlColumnPr mapId="1" xpath="/GIKU-UOP-DION/Uprava_1000450/P1116046" xmlDataType="short"/>
    </tableColumn>
    <tableColumn id="9" xr3:uid="{00000000-0010-0000-2000-000009000000}" uniqueName="P1116047" name="P1116047" dataDxfId="193">
      <xmlColumnPr mapId="1" xpath="/GIKU-UOP-DION/Uprava_1000450/P1116047" xmlDataType="integer"/>
    </tableColumn>
    <tableColumn id="10" xr3:uid="{00000000-0010-0000-2000-00000A000000}" uniqueName="P1116048" name="P1116048" dataDxfId="192">
      <xmlColumnPr mapId="1" xpath="/GIKU-UOP-DION/Uprava_1000450/P1116048" xmlDataType="integer"/>
    </tableColumn>
    <tableColumn id="11" xr3:uid="{00000000-0010-0000-2000-00000B000000}" uniqueName="0" name="Povezanost - Uprava" dataDxfId="191"/>
    <tableColumn id="24" xr3:uid="{00000000-0010-0000-2000-000018000000}" uniqueName="P1116049" name="P1116049" dataDxfId="190">
      <calculatedColumnFormula>IF(T4="DA",1,IF(T4="NE",2,0))</calculatedColumnFormula>
      <xmlColumnPr mapId="1" xpath="/GIKU-UOP-DION/Uprava_1000450/P1116049" xmlDataType="short"/>
    </tableColumn>
    <tableColumn id="12" xr3:uid="{00000000-0010-0000-2000-00000C000000}" uniqueName="0" name="Vrsta povezanosti - Uprava" dataDxfId="189"/>
    <tableColumn id="26" xr3:uid="{00000000-0010-0000-2000-00001A000000}" uniqueName="P1116050" name="P1116050" dataDxfId="188">
      <calculatedColumnFormula>IF(V4="Poslovna",1,IF(V4="Rodbinska",2,IF(V4="Poslovna i rodbinska",3,IF(V4="Ostala",4,5))))</calculatedColumnFormula>
      <xmlColumnPr mapId="1" xpath="/GIKU-UOP-DION/Uprava_1000450/P1116050" xmlDataType="short"/>
    </tableColumn>
    <tableColumn id="13" xr3:uid="{00000000-0010-0000-2000-00000D000000}" uniqueName="0" name="Povezanost - NO" dataDxfId="187"/>
    <tableColumn id="29" xr3:uid="{00000000-0010-0000-2000-00001D000000}" uniqueName="P1116051" name="P1116051" dataDxfId="186">
      <calculatedColumnFormula>IF(X4="DA",1,IF(X4="NE",2,0))</calculatedColumnFormula>
      <xmlColumnPr mapId="1" xpath="/GIKU-UOP-DION/Uprava_1000450/P1116051" xmlDataType="short"/>
    </tableColumn>
    <tableColumn id="14" xr3:uid="{00000000-0010-0000-2000-00000E000000}" uniqueName="0" name="Vrsta povezanosti - NO" dataDxfId="185"/>
    <tableColumn id="30" xr3:uid="{00000000-0010-0000-2000-00001E000000}" uniqueName="P1116052" name="P1116052" dataDxfId="184">
      <calculatedColumnFormula>IF(Z4="Poslovna",1,IF(Z4="Rodbinska",2,IF(Z4="Poslovna i rodbinska",3,IF(Z4="Ostala",4,5))))</calculatedColumnFormula>
      <xmlColumnPr mapId="1" xpath="/GIKU-UOP-DION/Uprava_1000450/P1116052" xmlDataType="short"/>
    </tableColumn>
    <tableColumn id="15" xr3:uid="{00000000-0010-0000-2000-00000F000000}" uniqueName="0" name="Razrješnica" dataDxfId="183"/>
    <tableColumn id="31" xr3:uid="{00000000-0010-0000-2000-00001F000000}" uniqueName="P1116053" name="P1116053" dataDxfId="182">
      <calculatedColumnFormula>IF(AB4="DA",1,IF(AB4="NE",2,0))</calculatedColumnFormula>
      <xmlColumnPr mapId="1" xpath="/GIKU-UOP-DION/Uprava_1000450/P1116053" xmlDataType="short"/>
    </tableColumn>
    <tableColumn id="16" xr3:uid="{00000000-0010-0000-2000-000010000000}" uniqueName="0" name="Istovremeno član uprave" dataDxfId="181"/>
    <tableColumn id="32" xr3:uid="{00000000-0010-0000-2000-000020000000}" uniqueName="P1116054" name="P1116054" dataDxfId="180">
      <calculatedColumnFormula>IF(AD4="DA",1,IF(AD4="NE",2,0))</calculatedColumnFormula>
      <xmlColumnPr mapId="1" xpath="/GIKU-UOP-DION/Uprava_1000450/P1116054" xmlDataType="short"/>
    </tableColumn>
    <tableColumn id="17" xr3:uid="{00000000-0010-0000-2000-000011000000}" uniqueName="P1116055" name="P1116055" dataDxfId="179">
      <xmlColumnPr mapId="1" xpath="/GIKU-UOP-DION/Uprava_1000450/P1116055" xmlDataType="integer"/>
    </tableColumn>
    <tableColumn id="18" xr3:uid="{00000000-0010-0000-2000-000012000000}" uniqueName="P1116056" name="P1116056" dataDxfId="178">
      <xmlColumnPr mapId="1" xpath="/GIKU-UOP-DION/Uprava_1000450/P1116056" xmlDataType="integer"/>
    </tableColumn>
    <tableColumn id="19" xr3:uid="{00000000-0010-0000-2000-000013000000}" uniqueName="P1116057" name="P1116057" dataDxfId="177">
      <xmlColumnPr mapId="1" xpath="/GIKU-UOP-DION/Uprava_1000450/P1116057" xmlDataType="integer"/>
    </tableColumn>
    <tableColumn id="20" xr3:uid="{00000000-0010-0000-2000-000014000000}" uniqueName="0" name="Istovremeno član NO" dataDxfId="176"/>
    <tableColumn id="33" xr3:uid="{00000000-0010-0000-2000-000021000000}" uniqueName="P1116058" name="P1116058" dataDxfId="175">
      <calculatedColumnFormula>IF(AI4="DA",1,IF(AI4="NE",2,0))</calculatedColumnFormula>
      <xmlColumnPr mapId="1" xpath="/GIKU-UOP-DION/Uprava_1000450/P1116058" xmlDataType="short"/>
    </tableColumn>
    <tableColumn id="21" xr3:uid="{00000000-0010-0000-2000-000015000000}" uniqueName="P1116059" name="P1116059" dataDxfId="174">
      <xmlColumnPr mapId="1" xpath="/GIKU-UOP-DION/Uprava_1000450/P1116059" xmlDataType="integer"/>
    </tableColumn>
    <tableColumn id="22" xr3:uid="{00000000-0010-0000-2000-000016000000}" uniqueName="P1116060" name="P1116060" dataDxfId="173">
      <xmlColumnPr mapId="1" xpath="/GIKU-UOP-DION/Uprava_1000450/P1116060" xmlDataType="integer"/>
    </tableColumn>
    <tableColumn id="23" xr3:uid="{00000000-0010-0000-2000-000017000000}" uniqueName="P1116061" name="P1116061" dataDxfId="172">
      <xmlColumnPr mapId="1" xpath="/GIKU-UOP-DION/Uprava_1000450/P1116061" xmlDataType="integer"/>
    </tableColumn>
  </tableColumns>
  <tableStyleInfo name="TableStyleDark8"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1000000}" name="Table44" displayName="Table44" ref="B3:AU8" tableType="xml" totalsRowShown="0" headerRowDxfId="171" dataDxfId="170" tableBorderDxfId="169">
  <autoFilter ref="B3:AU8" xr:uid="{00000000-0009-0000-0100-00002C000000}"/>
  <tableColumns count="46">
    <tableColumn id="1" xr3:uid="{00000000-0010-0000-2100-000001000000}" uniqueName="P1116062" name="P1116062" dataDxfId="168">
      <xmlColumnPr mapId="1" xpath="/GIKU-UOP-DION/NadzorniOdbor_1000451/P1116062" xmlDataType="string"/>
    </tableColumn>
    <tableColumn id="2" xr3:uid="{00000000-0010-0000-2100-000002000000}" uniqueName="P1116063" name="P1116063" dataDxfId="167">
      <xmlColumnPr mapId="1" xpath="/GIKU-UOP-DION/NadzorniOdbor_1000451/P1116063" xmlDataType="string"/>
    </tableColumn>
    <tableColumn id="3" xr3:uid="{00000000-0010-0000-2100-000003000000}" uniqueName="0" name="Titula" dataDxfId="166"/>
    <tableColumn id="28" xr3:uid="{00000000-0010-0000-2100-00001C000000}" uniqueName="P1116064" name="P1116064" dataDxfId="165">
      <calculatedColumnFormula>IF(D4="univ. bacc. oec.",1,IF(D4="mag. oec.",2,IF(D4="univ. Spec. Oec.",3,IF(D4="mr.sc.",4,IF(D4="dr. sc.",5,IF(D4="ostalo",6,0))))))</calculatedColumnFormula>
      <xmlColumnPr mapId="1" xpath="/GIKU-UOP-DION/NadzorniOdbor_1000451/P1116064" xmlDataType="short"/>
    </tableColumn>
    <tableColumn id="31" xr3:uid="{00000000-0010-0000-2100-00001F000000}" uniqueName="0" name="Stručna sprema" dataDxfId="164"/>
    <tableColumn id="30" xr3:uid="{00000000-0010-0000-2100-00001E000000}" uniqueName="P1116099" name="P1116099" dataDxfId="163">
      <calculatedColumnFormula>IF(F4="Bez škole",1,IF(F4="Osnovna škola",2,IF(F4="Srednja škola - gimnazija",3,IF(F4="Srednja umjetnička škola",4,IF(F4="Srednja strukovna škola",5,IF(F4="Ostale srednje škole (škola za KV i VKV radnike i sl.)",6,IF(F4="Stručni studij/stručni dodiplomski studij (3 godine)",7,IF(F4="Specijalistički diplomski stručni studij/stručni dodiplomski studij (4 godine)",8,IF(F4="Preddiplomski sveučilišni studij",9,IF(F4="Preddiplomski i diplomski sveučilišni studij ili integrirani preddiplomski i diplomski sveučilišni studij/sveučilišni dodiplomski studij",10,IF(F4="Poslijediplomski specijalistički studij/poslijediplomski stručni studij koji se izvodi na sveučilištu",11,IF(F4="Sveučilišni poslijediplomski znanstveni studij te sveučilišni poslijediplomski umjetnički studij - magistar znanosti",12,IF(F4="Doktorat znanosti (poslijediplomski sveučilišni studij/sveučilišni poslijediplomski znanstveni studij te obrana doktorske disertacije izvan doktorskog studija)",13,0)))))))))))))</calculatedColumnFormula>
      <xmlColumnPr mapId="1" xpath="/GIKU-UOP-DION/NadzorniOdbor_1000451/P1116099" xmlDataType="short"/>
    </tableColumn>
    <tableColumn id="4" xr3:uid="{00000000-0010-0000-2100-000004000000}" uniqueName="0" name="Spol" dataDxfId="162"/>
    <tableColumn id="29" xr3:uid="{00000000-0010-0000-2100-00001D000000}" uniqueName="P1116065" name="P1116065" dataDxfId="161">
      <calculatedColumnFormula>IF(H4="Žensko",1,IF(H4="Muško",2,0))</calculatedColumnFormula>
      <xmlColumnPr mapId="1" xpath="/GIKU-UOP-DION/NadzorniOdbor_1000451/P1116065" xmlDataType="short"/>
    </tableColumn>
    <tableColumn id="5" xr3:uid="{00000000-0010-0000-2100-000005000000}" uniqueName="0" name="Dob - NO" dataDxfId="160"/>
    <tableColumn id="32" xr3:uid="{00000000-0010-0000-2100-000020000000}" uniqueName="P1116066" name="P1116066" dataDxfId="159">
      <calculatedColumnFormula>IF(J4="do 35 godina",1,IF(J4="od 36 do 45 godina",2,IF(J4="od 46 - 55 godina",3,IF(J4="iznad 56 godina",4,0))))</calculatedColumnFormula>
      <xmlColumnPr mapId="1" xpath="/GIKU-UOP-DION/NadzorniOdbor_1000451/P1116066" xmlDataType="short"/>
    </tableColumn>
    <tableColumn id="6" xr3:uid="{00000000-0010-0000-2100-000006000000}" uniqueName="0" name="Državljanstvo - NO" dataDxfId="158"/>
    <tableColumn id="33" xr3:uid="{00000000-0010-0000-2100-000021000000}" uniqueName="P1116067" name="P1116067" dataDxfId="157">
      <calculatedColumnFormula>IF(L4="Domaće",1,IF(L4="Strano",2,0))</calculatedColumnFormula>
      <xmlColumnPr mapId="1" xpath="/GIKU-UOP-DION/NadzorniOdbor_1000451/P1116067" xmlDataType="short"/>
    </tableColumn>
    <tableColumn id="7" xr3:uid="{00000000-0010-0000-2100-000007000000}" uniqueName="0" name="Radni odnos" dataDxfId="156"/>
    <tableColumn id="34" xr3:uid="{00000000-0010-0000-2100-000022000000}" uniqueName="P1116068" name="P1116068" dataDxfId="155">
      <calculatedColumnFormula>IF(N4="DA",1,IF(N4="NE",2,0))</calculatedColumnFormula>
      <xmlColumnPr mapId="1" xpath="/GIKU-UOP-DION/NadzorniOdbor_1000451/P1116068" xmlDataType="short"/>
    </tableColumn>
    <tableColumn id="8" xr3:uid="{00000000-0010-0000-2100-000008000000}" uniqueName="0" name="Dioničar" dataDxfId="154"/>
    <tableColumn id="35" xr3:uid="{00000000-0010-0000-2100-000023000000}" uniqueName="P1116069" name="P1116069" dataDxfId="153">
      <calculatedColumnFormula>IF(P4="DA",1,IF(P4="NE",2,0))</calculatedColumnFormula>
      <xmlColumnPr mapId="1" xpath="/GIKU-UOP-DION/NadzorniOdbor_1000451/P1116069" xmlDataType="short"/>
    </tableColumn>
    <tableColumn id="9" xr3:uid="{00000000-0010-0000-2100-000009000000}" uniqueName="0" name="Nezavisni član NO" dataDxfId="152"/>
    <tableColumn id="36" xr3:uid="{00000000-0010-0000-2100-000024000000}" uniqueName="P1116070" name="P1116070" dataDxfId="151">
      <calculatedColumnFormula>IF(R4="DA",1,IF(R4="NE",2,0))</calculatedColumnFormula>
      <xmlColumnPr mapId="1" xpath="/GIKU-UOP-DION/NadzorniOdbor_1000451/P1116070" xmlDataType="short"/>
    </tableColumn>
    <tableColumn id="10" xr3:uid="{00000000-0010-0000-2100-00000A000000}" uniqueName="0" name="Predstavnik radnika" dataDxfId="150"/>
    <tableColumn id="37" xr3:uid="{00000000-0010-0000-2100-000025000000}" uniqueName="P1116071" name="P1116071" dataDxfId="149">
      <calculatedColumnFormula>IF(T4="DA",1,IF(T4="NE",2,0))</calculatedColumnFormula>
      <xmlColumnPr mapId="1" xpath="/GIKU-UOP-DION/NadzorniOdbor_1000451/P1116071" xmlDataType="short"/>
    </tableColumn>
    <tableColumn id="11" xr3:uid="{00000000-0010-0000-2100-00000B000000}" uniqueName="P1116072" name="P1116072" dataDxfId="148">
      <xmlColumnPr mapId="1" xpath="/GIKU-UOP-DION/NadzorniOdbor_1000451/P1116072" xmlDataType="integer"/>
    </tableColumn>
    <tableColumn id="12" xr3:uid="{00000000-0010-0000-2100-00000C000000}" uniqueName="P1116073" name="P1116073" dataDxfId="147">
      <xmlColumnPr mapId="1" xpath="/GIKU-UOP-DION/NadzorniOdbor_1000451/P1116073" xmlDataType="integer"/>
    </tableColumn>
    <tableColumn id="13" xr3:uid="{00000000-0010-0000-2100-00000D000000}" uniqueName="0" name="Povezanost - Uprava" dataDxfId="146"/>
    <tableColumn id="38" xr3:uid="{00000000-0010-0000-2100-000026000000}" uniqueName="P1116074" name="P1116074" dataDxfId="145">
      <calculatedColumnFormula>IF(X4="DA",1,IF(X4="NE",2,0))</calculatedColumnFormula>
      <xmlColumnPr mapId="1" xpath="/GIKU-UOP-DION/NadzorniOdbor_1000451/P1116074" xmlDataType="short"/>
    </tableColumn>
    <tableColumn id="14" xr3:uid="{00000000-0010-0000-2100-00000E000000}" uniqueName="0" name="Vrsta povezanosti - Uprava" dataDxfId="144"/>
    <tableColumn id="42" xr3:uid="{00000000-0010-0000-2100-00002A000000}" uniqueName="P1116075" name="P1116075" dataDxfId="143">
      <calculatedColumnFormula>IF(Z4="Poslovna",1,IF(Z4="Rodbinska",2,IF(Z4="Poslovna i rodbinska",3,IF(Z4="Ostala",4,5))))</calculatedColumnFormula>
      <xmlColumnPr mapId="1" xpath="/GIKU-UOP-DION/NadzorniOdbor_1000451/P1116075" xmlDataType="short"/>
    </tableColumn>
    <tableColumn id="15" xr3:uid="{00000000-0010-0000-2100-00000F000000}" uniqueName="0" name="Povezanost - NO" dataDxfId="142"/>
    <tableColumn id="43" xr3:uid="{00000000-0010-0000-2100-00002B000000}" uniqueName="P1116076" name="P1116076" dataDxfId="141">
      <calculatedColumnFormula>IF(AB4="DA",1,IF(AB4="NE",2,0))</calculatedColumnFormula>
      <xmlColumnPr mapId="1" xpath="/GIKU-UOP-DION/NadzorniOdbor_1000451/P1116076" xmlDataType="short"/>
    </tableColumn>
    <tableColumn id="16" xr3:uid="{00000000-0010-0000-2100-000010000000}" uniqueName="0" name="Vrsta povezanosti - NO" dataDxfId="140"/>
    <tableColumn id="44" xr3:uid="{00000000-0010-0000-2100-00002C000000}" uniqueName="P1116077" name="P1116077" dataDxfId="139">
      <calculatedColumnFormula>IF(AD4="Poslovna",1,IF(AD4="Rodbinska",2,IF(AD4="Poslovna i rodbinska",3,IF(AD4="Ostala",4,5))))</calculatedColumnFormula>
      <xmlColumnPr mapId="1" xpath="/GIKU-UOP-DION/NadzorniOdbor_1000451/P1116077" xmlDataType="short"/>
    </tableColumn>
    <tableColumn id="17" xr3:uid="{00000000-0010-0000-2100-000011000000}" uniqueName="0" name="Razrješnica" dataDxfId="138"/>
    <tableColumn id="45" xr3:uid="{00000000-0010-0000-2100-00002D000000}" uniqueName="P1116078" name="P1116078" dataDxfId="137">
      <calculatedColumnFormula>IF(AF4="DA",1,IF(AF4="NE",2,0))</calculatedColumnFormula>
      <xmlColumnPr mapId="1" xpath="/GIKU-UOP-DION/NadzorniOdbor_1000451/P1116078" xmlDataType="short"/>
    </tableColumn>
    <tableColumn id="18" xr3:uid="{00000000-0010-0000-2100-000012000000}" uniqueName="0" name="Član odbora" dataDxfId="136"/>
    <tableColumn id="46" xr3:uid="{00000000-0010-0000-2100-00002E000000}" uniqueName="P1116079" name="P1116079" dataDxfId="135">
      <calculatedColumnFormula>IF(AH4="DA",1,IF(AH4="NE",2,0))</calculatedColumnFormula>
      <xmlColumnPr mapId="1" xpath="/GIKU-UOP-DION/NadzorniOdbor_1000451/P1116079" xmlDataType="short"/>
    </tableColumn>
    <tableColumn id="19" xr3:uid="{00000000-0010-0000-2100-000013000000}" uniqueName="0" name="Naziv odbora" dataDxfId="134"/>
    <tableColumn id="47" xr3:uid="{00000000-0010-0000-2100-00002F000000}" uniqueName="P1116080" name="P1116080" dataDxfId="133">
      <calculatedColumnFormula>IF(AJ4="Revizijski odbor",1,IF(AJ4="Odbor za imenovanja",2,IF(AJ4="Odbor za nagrađivanja",3,IF(AJ4="Revizijski odbor i odbor za imenovanja",4,IF(AJ4="Revizijski odbor i odbor za nagrađivanja",5,IF(AJ4="Odbor za imenovanja i odbor za nagrađivanja",6,IF(AJ4="Ostalo",7,8)))))))</calculatedColumnFormula>
      <xmlColumnPr mapId="1" xpath="/GIKU-UOP-DION/NadzorniOdbor_1000451/P1116080" xmlDataType="short"/>
    </tableColumn>
    <tableColumn id="20" xr3:uid="{00000000-0010-0000-2100-000014000000}" uniqueName="0" name="Istovremeno član NO" dataDxfId="132"/>
    <tableColumn id="48" xr3:uid="{00000000-0010-0000-2100-000030000000}" uniqueName="P1116081" name="P1116081" dataDxfId="131">
      <calculatedColumnFormula>IF(AL4="DA",1,IF(AL4="NE",2,0))</calculatedColumnFormula>
      <xmlColumnPr mapId="1" xpath="/GIKU-UOP-DION/NadzorniOdbor_1000451/P1116081" xmlDataType="short"/>
    </tableColumn>
    <tableColumn id="21" xr3:uid="{00000000-0010-0000-2100-000015000000}" uniqueName="P1116082" name="P1116082" dataDxfId="130">
      <xmlColumnPr mapId="1" xpath="/GIKU-UOP-DION/NadzorniOdbor_1000451/P1116082" xmlDataType="integer"/>
    </tableColumn>
    <tableColumn id="22" xr3:uid="{00000000-0010-0000-2100-000016000000}" uniqueName="P1116083" name="P1116083" dataDxfId="129">
      <xmlColumnPr mapId="1" xpath="/GIKU-UOP-DION/NadzorniOdbor_1000451/P1116083" xmlDataType="integer"/>
    </tableColumn>
    <tableColumn id="23" xr3:uid="{00000000-0010-0000-2100-000017000000}" uniqueName="P1116084" name="P1116084" dataDxfId="128">
      <xmlColumnPr mapId="1" xpath="/GIKU-UOP-DION/NadzorniOdbor_1000451/P1116084" xmlDataType="integer"/>
    </tableColumn>
    <tableColumn id="24" xr3:uid="{00000000-0010-0000-2100-000018000000}" uniqueName="0" name="Istovremeno član uprave" dataDxfId="127"/>
    <tableColumn id="49" xr3:uid="{00000000-0010-0000-2100-000031000000}" uniqueName="P1116085" name="P1116085" dataDxfId="126">
      <calculatedColumnFormula>IF(AQ4="DA",1,IF(AQ4="NE",2,0))</calculatedColumnFormula>
      <xmlColumnPr mapId="1" xpath="/GIKU-UOP-DION/NadzorniOdbor_1000451/P1116085" xmlDataType="short"/>
    </tableColumn>
    <tableColumn id="25" xr3:uid="{00000000-0010-0000-2100-000019000000}" uniqueName="P1116086" name="P1116086" dataDxfId="125">
      <xmlColumnPr mapId="1" xpath="/GIKU-UOP-DION/NadzorniOdbor_1000451/P1116086" xmlDataType="integer"/>
    </tableColumn>
    <tableColumn id="26" xr3:uid="{00000000-0010-0000-2100-00001A000000}" uniqueName="P1116087" name="P1116087" dataDxfId="124">
      <xmlColumnPr mapId="1" xpath="/GIKU-UOP-DION/NadzorniOdbor_1000451/P1116087" xmlDataType="integer"/>
    </tableColumn>
    <tableColumn id="27" xr3:uid="{00000000-0010-0000-2100-00001B000000}" uniqueName="P1116088" name="P1116088" dataDxfId="123">
      <xmlColumnPr mapId="1" xpath="/GIKU-UOP-DION/NadzorniOdbor_1000451/P1116088" xmlDataType="integer"/>
    </tableColumn>
  </tableColumns>
  <tableStyleInfo name="TableStyleDark8"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2" xr:uid="{00000000-000C-0000-FFFF-FFFFD9000000}" name="Table232" displayName="Table232" ref="B3:M4" tableType="xml" totalsRowShown="0" headerRowDxfId="50" dataDxfId="49">
  <autoFilter ref="B3:M4" xr:uid="{00000000-0009-0000-0100-0000E8000000}"/>
  <tableColumns count="12">
    <tableColumn id="1" xr3:uid="{00000000-0010-0000-D900-000001000000}" uniqueName="P1116089" name="P1116089" dataDxfId="48">
      <xmlColumnPr mapId="1" xpath="/GIKU-UOP-DION/GSPojedinacno_1000452/P1116089" xmlDataType="date"/>
    </tableColumn>
    <tableColumn id="2" xr3:uid="{00000000-0010-0000-D900-000002000000}" uniqueName="0" name="Predsjednik član" dataDxfId="47" dataCellStyle="Normal 3"/>
    <tableColumn id="10" xr3:uid="{00000000-0010-0000-D900-00000A000000}" uniqueName="P1116090" name="P1116090" dataDxfId="46">
      <calculatedColumnFormula>IF(C4="DA",1,IF(C4="NE",2,0))</calculatedColumnFormula>
      <xmlColumnPr mapId="1" xpath="/GIKU-UOP-DION/GSPojedinacno_1000452/P1116090" xmlDataType="short"/>
    </tableColumn>
    <tableColumn id="3" xr3:uid="{00000000-0010-0000-D900-000003000000}" uniqueName="P1116091" name="P1116091" dataDxfId="45">
      <xmlColumnPr mapId="1" xpath="/GIKU-UOP-DION/GSPojedinacno_1000452/P1116091" xmlDataType="decimal"/>
    </tableColumn>
    <tableColumn id="4" xr3:uid="{00000000-0010-0000-D900-000004000000}" uniqueName="P1116092" name="P1116092" dataDxfId="44">
      <xmlColumnPr mapId="1" xpath="/GIKU-UOP-DION/GSPojedinacno_1000452/P1116092" xmlDataType="decimal"/>
    </tableColumn>
    <tableColumn id="5" xr3:uid="{00000000-0010-0000-D900-000005000000}" uniqueName="P1116093" name="P1116093" dataDxfId="43">
      <xmlColumnPr mapId="1" xpath="/GIKU-UOP-DION/GSPojedinacno_1000452/P1116093" xmlDataType="decimal"/>
    </tableColumn>
    <tableColumn id="6" xr3:uid="{00000000-0010-0000-D900-000006000000}" uniqueName="P1116094" name="P1116094" dataDxfId="42">
      <xmlColumnPr mapId="1" xpath="/GIKU-UOP-DION/GSPojedinacno_1000452/P1116094" xmlDataType="decimal"/>
    </tableColumn>
    <tableColumn id="7" xr3:uid="{00000000-0010-0000-D900-000007000000}" uniqueName="P1116095" name="P1116095" dataDxfId="41">
      <xmlColumnPr mapId="1" xpath="/GIKU-UOP-DION/GSPojedinacno_1000452/P1116095" xmlDataType="integer"/>
    </tableColumn>
    <tableColumn id="8" xr3:uid="{00000000-0010-0000-D900-000008000000}" uniqueName="0" name="Protuprijedlozi" dataDxfId="40"/>
    <tableColumn id="11" xr3:uid="{00000000-0010-0000-D900-00000B000000}" uniqueName="P1116096" name="P1116096" dataDxfId="39">
      <calculatedColumnFormula>IF(J4="DA",1,IF(J4="NE",2,0))</calculatedColumnFormula>
      <xmlColumnPr mapId="1" xpath="/GIKU-UOP-DION/GSPojedinacno_1000452/P1116096" xmlDataType="short"/>
    </tableColumn>
    <tableColumn id="12" xr3:uid="{00000000-0010-0000-D900-00000C000000}" uniqueName="0" name="Status protuprijedloga" dataDxfId="38"/>
    <tableColumn id="9" xr3:uid="{00000000-0010-0000-D900-000009000000}" uniqueName="P1116097" name="P1116097" dataDxfId="37">
      <calculatedColumnFormula>IF(L4="Svi su usvojeni",1,IF(L4="Djelomično su usvojeni",2,IF(L4="Niti jedan nije usvojen",3,4)))</calculatedColumnFormula>
      <xmlColumnPr mapId="1" xpath="/GIKU-UOP-DION/GSPojedinacno_1000452/P1116097" xmlDataType="short"/>
    </tableColumn>
  </tableColumns>
  <tableStyleInfo name="TableStyleDark8" showFirstColumn="0" showLastColumn="0" showRowStripes="1" showColumnStripes="0"/>
</table>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B3" connectionId="0">
    <xmlCellPr id="1" xr6:uid="{00000000-0010-0000-0000-000001000000}" uniqueName="Godina">
      <xmlPr mapId="1" xpath="/GIKU-UOP-DION/Izvjesce/Godina" xmlDataType="integer"/>
    </xmlCellPr>
  </singleXmlCell>
  <singleXmlCell id="2" xr6:uid="{00000000-000C-0000-FFFF-FFFF01000000}" r="C3" connectionId="0">
    <xmlCellPr id="1" xr6:uid="{00000000-0010-0000-0100-000001000000}" uniqueName="sif_ust">
      <xmlPr mapId="1" xpath="/GIKU-UOP-DION/Izvjesce/sif_ust" xmlDataType="string"/>
    </xmlCellPr>
  </singleXmlCell>
</singleXmlCells>
</file>

<file path=xl/tables/tableSingleCells10.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40" xr6:uid="{00000000-000C-0000-FFFF-FFFFE5000000}" r="C2" connectionId="0">
    <xmlCellPr id="1" xr6:uid="{00000000-0010-0000-E500-000001000000}" uniqueName="P1114362">
      <xmlPr mapId="1" xpath="/GIKU-UOP-DION/KontrolaIRizici_1000430/P1114362" xmlDataType="short"/>
    </xmlCellPr>
  </singleXmlCell>
  <singleXmlCell id="241" xr6:uid="{00000000-000C-0000-FFFF-FFFFE6000000}" r="B3" connectionId="0">
    <xmlCellPr id="1" xr6:uid="{00000000-0010-0000-E600-000001000000}" uniqueName="P1114363">
      <xmlPr mapId="1" xpath="/GIKU-UOP-DION/KontrolaIRizici_1000430/P1114363" xmlDataType="integer"/>
    </xmlCellPr>
  </singleXmlCell>
  <singleXmlCell id="242" xr6:uid="{00000000-000C-0000-FFFF-FFFFE7000000}" r="B4" connectionId="0">
    <xmlCellPr id="1" xr6:uid="{00000000-0010-0000-E700-000001000000}" uniqueName="P1114364">
      <xmlPr mapId="1" xpath="/GIKU-UOP-DION/KontrolaIRizici_1000430/P1114364" xmlDataType="integer"/>
    </xmlCellPr>
  </singleXmlCell>
  <singleXmlCell id="243" xr6:uid="{00000000-000C-0000-FFFF-FFFFE8000000}" r="B5" connectionId="0">
    <xmlCellPr id="1" xr6:uid="{00000000-0010-0000-E800-000001000000}" uniqueName="P1114365">
      <xmlPr mapId="1" xpath="/GIKU-UOP-DION/KontrolaIRizici_1000430/P1114365" xmlDataType="decimal"/>
    </xmlCellPr>
  </singleXmlCell>
  <singleXmlCell id="244" xr6:uid="{00000000-000C-0000-FFFF-FFFFE9000000}" r="C6" connectionId="0">
    <xmlCellPr id="1" xr6:uid="{00000000-0010-0000-E900-000001000000}" uniqueName="P1114366">
      <xmlPr mapId="1" xpath="/GIKU-UOP-DION/KontrolaIRizici_1000430/P1114366" xmlDataType="short"/>
    </xmlCellPr>
  </singleXmlCell>
  <singleXmlCell id="245" xr6:uid="{00000000-000C-0000-FFFF-FFFFEA000000}" r="B7" connectionId="0">
    <xmlCellPr id="1" xr6:uid="{00000000-0010-0000-EA00-000001000000}" uniqueName="P1114367">
      <xmlPr mapId="1" xpath="/GIKU-UOP-DION/KontrolaIRizici_1000430/P1114367" xmlDataType="decimal"/>
    </xmlCellPr>
  </singleXmlCell>
  <singleXmlCell id="246" xr6:uid="{00000000-000C-0000-FFFF-FFFFEB000000}" r="C8" connectionId="0">
    <xmlCellPr id="1" xr6:uid="{00000000-0010-0000-EB00-000001000000}" uniqueName="P1114368">
      <xmlPr mapId="1" xpath="/GIKU-UOP-DION/KontrolaIRizici_1000430/P1114368" xmlDataType="short"/>
    </xmlCellPr>
  </singleXmlCell>
  <singleXmlCell id="247" xr6:uid="{00000000-000C-0000-FFFF-FFFFEC000000}" r="C9" connectionId="0">
    <xmlCellPr id="1" xr6:uid="{00000000-0010-0000-EC00-000001000000}" uniqueName="P1114370">
      <xmlPr mapId="1" xpath="/GIKU-UOP-DION/KontrolaIRizici_1000430/P1114370" xmlDataType="short"/>
    </xmlCellPr>
  </singleXmlCell>
  <singleXmlCell id="248" xr6:uid="{00000000-000C-0000-FFFF-FFFFED000000}" r="B10" connectionId="0">
    <xmlCellPr id="1" xr6:uid="{00000000-0010-0000-ED00-000001000000}" uniqueName="P1114371">
      <xmlPr mapId="1" xpath="/GIKU-UOP-DION/KontrolaIRizici_1000430/P1114371" xmlDataType="integer"/>
    </xmlCellPr>
  </singleXmlCell>
  <singleXmlCell id="249" xr6:uid="{00000000-000C-0000-FFFF-FFFFEE000000}" r="C11" connectionId="0">
    <xmlCellPr id="1" xr6:uid="{00000000-0010-0000-EE00-000001000000}" uniqueName="P1114372">
      <xmlPr mapId="1" xpath="/GIKU-UOP-DION/KontrolaIRizici_1000430/P1114372" xmlDataType="short"/>
    </xmlCellPr>
  </singleXmlCell>
  <singleXmlCell id="250" xr6:uid="{00000000-000C-0000-FFFF-FFFFEF000000}" r="B12" connectionId="0">
    <xmlCellPr id="1" xr6:uid="{00000000-0010-0000-EF00-000001000000}" uniqueName="P1114373">
      <xmlPr mapId="1" xpath="/GIKU-UOP-DION/KontrolaIRizici_1000430/P1114373" xmlDataType="integer"/>
    </xmlCellPr>
  </singleXmlCell>
  <singleXmlCell id="251" xr6:uid="{00000000-000C-0000-FFFF-FFFFF0000000}" r="C13" connectionId="0">
    <xmlCellPr id="1" xr6:uid="{00000000-0010-0000-F000-000001000000}" uniqueName="P1114374">
      <xmlPr mapId="1" xpath="/GIKU-UOP-DION/KontrolaIRizici_1000430/P1114374" xmlDataType="short"/>
    </xmlCellPr>
  </singleXmlCell>
  <singleXmlCell id="252" xr6:uid="{00000000-000C-0000-FFFF-FFFFF1000000}" r="C14" connectionId="0">
    <xmlCellPr id="1" xr6:uid="{00000000-0010-0000-F100-000001000000}" uniqueName="P1114379">
      <xmlPr mapId="1" xpath="/GIKU-UOP-DION/KontrolaIRizici_1000430/P1114379" xmlDataType="short"/>
    </xmlCellPr>
  </singleXmlCell>
  <singleXmlCell id="253" xr6:uid="{00000000-000C-0000-FFFF-FFFFF2000000}" r="B15" connectionId="0">
    <xmlCellPr id="1" xr6:uid="{00000000-0010-0000-F200-000001000000}" uniqueName="P1114380">
      <xmlPr mapId="1" xpath="/GIKU-UOP-DION/KontrolaIRizici_1000430/P1114380" xmlDataType="integer"/>
    </xmlCellPr>
  </singleXmlCell>
  <singleXmlCell id="254" xr6:uid="{00000000-000C-0000-FFFF-FFFFF3000000}" r="B16" connectionId="0">
    <xmlCellPr id="1" xr6:uid="{00000000-0010-0000-F300-000001000000}" uniqueName="P1114381">
      <xmlPr mapId="1" xpath="/GIKU-UOP-DION/KontrolaIRizici_1000430/P1114381" xmlDataType="integer"/>
    </xmlCellPr>
  </singleXmlCell>
  <singleXmlCell id="255" xr6:uid="{00000000-000C-0000-FFFF-FFFFF4000000}" r="B17" connectionId="0">
    <xmlCellPr id="1" xr6:uid="{00000000-0010-0000-F400-000001000000}" uniqueName="P1114382">
      <xmlPr mapId="1" xpath="/GIKU-UOP-DION/KontrolaIRizici_1000430/P1114382" xmlDataType="integer"/>
    </xmlCellPr>
  </singleXmlCell>
</singleXmlCells>
</file>

<file path=xl/tables/tableSingleCells1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6" xr6:uid="{00000000-000C-0000-FFFF-FFFFF5000000}" r="C2" connectionId="0">
    <xmlCellPr id="1" xr6:uid="{00000000-0010-0000-F500-000001000000}" uniqueName="P1114355">
      <xmlPr mapId="1" xpath="/GIKU-UOP-DION/OdnosiSUlagateljima_1000431/P1114355" xmlDataType="short"/>
    </xmlCellPr>
  </singleXmlCell>
  <singleXmlCell id="257" xr6:uid="{00000000-000C-0000-FFFF-FFFFF6000000}" r="C3" connectionId="0">
    <xmlCellPr id="1" xr6:uid="{00000000-0010-0000-F600-000001000000}" uniqueName="P1114356">
      <xmlPr mapId="1" xpath="/GIKU-UOP-DION/OdnosiSUlagateljima_1000431/P1114356" xmlDataType="short"/>
    </xmlCellPr>
  </singleXmlCell>
  <singleXmlCell id="259" xr6:uid="{00000000-000C-0000-FFFF-FFFFF7000000}" r="C4" connectionId="0">
    <xmlCellPr id="1" xr6:uid="{00000000-0010-0000-F700-000001000000}" uniqueName="P1114358">
      <xmlPr mapId="1" xpath="/GIKU-UOP-DION/OdnosiSUlagateljima_1000431/P1114358" xmlDataType="short"/>
    </xmlCellPr>
  </singleXmlCell>
  <singleXmlCell id="260" xr6:uid="{00000000-000C-0000-FFFF-FFFFF8000000}" r="B5" connectionId="0">
    <xmlCellPr id="1" xr6:uid="{00000000-0010-0000-F800-000001000000}" uniqueName="P1114359">
      <xmlPr mapId="1" xpath="/GIKU-UOP-DION/OdnosiSUlagateljima_1000431/P1114359" xmlDataType="integer"/>
    </xmlCellPr>
  </singleXmlCell>
  <singleXmlCell id="261" xr6:uid="{00000000-000C-0000-FFFF-FFFFF9000000}" r="C6" connectionId="0">
    <xmlCellPr id="1" xr6:uid="{00000000-0010-0000-F900-000001000000}" uniqueName="P1114360">
      <xmlPr mapId="1" xpath="/GIKU-UOP-DION/OdnosiSUlagateljima_1000431/P1114360" xmlDataType="short"/>
    </xmlCellPr>
  </singleXmlCell>
</singleXmlCells>
</file>

<file path=xl/tables/tableSingleCells1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62" xr6:uid="{00000000-000C-0000-FFFF-FFFFFA000000}" r="C2" connectionId="0">
    <xmlCellPr id="1" xr6:uid="{00000000-0010-0000-FA00-000001000000}" uniqueName="P1114337">
      <xmlPr mapId="1" xpath="/GIKU-UOP-DION/SukobInteresa_1000432/P1114337" xmlDataType="short"/>
    </xmlCellPr>
  </singleXmlCell>
  <singleXmlCell id="263" xr6:uid="{00000000-000C-0000-FFFF-FFFFFB000000}" r="B3" connectionId="0">
    <xmlCellPr id="1" xr6:uid="{00000000-0010-0000-FB00-000001000000}" uniqueName="P1114338">
      <xmlPr mapId="1" xpath="/GIKU-UOP-DION/SukobInteresa_1000432/P1114338" xmlDataType="decimal"/>
    </xmlCellPr>
  </singleXmlCell>
  <singleXmlCell id="264" xr6:uid="{00000000-000C-0000-FFFF-FFFFFC000000}" r="C4" connectionId="0">
    <xmlCellPr id="1" xr6:uid="{00000000-0010-0000-FC00-000001000000}" uniqueName="P1114339">
      <xmlPr mapId="1" xpath="/GIKU-UOP-DION/SukobInteresa_1000432/P1114339" xmlDataType="short"/>
    </xmlCellPr>
  </singleXmlCell>
  <singleXmlCell id="265" xr6:uid="{00000000-000C-0000-FFFF-FFFFFD000000}" r="B5" connectionId="0">
    <xmlCellPr id="1" xr6:uid="{00000000-0010-0000-FD00-000001000000}" uniqueName="P1114340">
      <xmlPr mapId="1" xpath="/GIKU-UOP-DION/SukobInteresa_1000432/P1114340" xmlDataType="decimal"/>
    </xmlCellPr>
  </singleXmlCell>
  <singleXmlCell id="266" xr6:uid="{00000000-000C-0000-FFFF-FFFFFE000000}" r="C6" connectionId="0">
    <xmlCellPr id="1" xr6:uid="{00000000-0010-0000-FE00-000001000000}" uniqueName="P1114341">
      <xmlPr mapId="1" xpath="/GIKU-UOP-DION/SukobInteresa_1000432/P1114341" xmlDataType="short"/>
    </xmlCellPr>
  </singleXmlCell>
  <singleXmlCell id="267" xr6:uid="{00000000-000C-0000-FFFF-FFFFFF000000}" r="B7" connectionId="0">
    <xmlCellPr id="1" xr6:uid="{00000000-0010-0000-FF00-000001000000}" uniqueName="P1114342">
      <xmlPr mapId="1" xpath="/GIKU-UOP-DION/SukobInteresa_1000432/P1114342" xmlDataType="decimal"/>
    </xmlCellPr>
  </singleXmlCell>
  <singleXmlCell id="268" xr6:uid="{00000000-000C-0000-FFFF-FFFF00010000}" r="C8" connectionId="0">
    <xmlCellPr id="1" xr6:uid="{00000000-0010-0000-0001-000001000000}" uniqueName="P1114343">
      <xmlPr mapId="1" xpath="/GIKU-UOP-DION/SukobInteresa_1000432/P1114343" xmlDataType="short"/>
    </xmlCellPr>
  </singleXmlCell>
  <singleXmlCell id="269" xr6:uid="{00000000-000C-0000-FFFF-FFFF01010000}" r="B9" connectionId="0">
    <xmlCellPr id="1" xr6:uid="{00000000-0010-0000-0101-000001000000}" uniqueName="P1114344">
      <xmlPr mapId="1" xpath="/GIKU-UOP-DION/SukobInteresa_1000432/P1114344" xmlDataType="decimal"/>
    </xmlCellPr>
  </singleXmlCell>
  <singleXmlCell id="270" xr6:uid="{00000000-000C-0000-FFFF-FFFF02010000}" r="C10" connectionId="0">
    <xmlCellPr id="1" xr6:uid="{00000000-0010-0000-0201-000001000000}" uniqueName="P1114345">
      <xmlPr mapId="1" xpath="/GIKU-UOP-DION/SukobInteresa_1000432/P1114345" xmlDataType="short"/>
    </xmlCellPr>
  </singleXmlCell>
  <singleXmlCell id="271" xr6:uid="{00000000-000C-0000-FFFF-FFFF03010000}" r="C11" connectionId="0">
    <xmlCellPr id="1" xr6:uid="{00000000-0010-0000-0301-000001000000}" uniqueName="P1114346">
      <xmlPr mapId="1" xpath="/GIKU-UOP-DION/SukobInteresa_1000432/P1114346" xmlDataType="short"/>
    </xmlCellPr>
  </singleXmlCell>
  <singleXmlCell id="272" xr6:uid="{00000000-000C-0000-FFFF-FFFF04010000}" r="B12" connectionId="0">
    <xmlCellPr id="1" xr6:uid="{00000000-0010-0000-0401-000001000000}" uniqueName="P1114347">
      <xmlPr mapId="1" xpath="/GIKU-UOP-DION/SukobInteresa_1000432/P1114347" xmlDataType="integer"/>
    </xmlCellPr>
  </singleXmlCell>
  <singleXmlCell id="273" xr6:uid="{00000000-000C-0000-FFFF-FFFF05010000}" r="B13" connectionId="0">
    <xmlCellPr id="1" xr6:uid="{00000000-0010-0000-0501-000001000000}" uniqueName="P1114348">
      <xmlPr mapId="1" xpath="/GIKU-UOP-DION/SukobInteresa_1000432/P1114348" xmlDataType="integer"/>
    </xmlCellPr>
  </singleXmlCell>
  <singleXmlCell id="274" xr6:uid="{00000000-000C-0000-FFFF-FFFF06010000}" r="B14" connectionId="0">
    <xmlCellPr id="1" xr6:uid="{00000000-0010-0000-0601-000001000000}" uniqueName="P1114349">
      <xmlPr mapId="1" xpath="/GIKU-UOP-DION/SukobInteresa_1000432/P1114349" xmlDataType="integer"/>
    </xmlCellPr>
  </singleXmlCell>
  <singleXmlCell id="275" xr6:uid="{00000000-000C-0000-FFFF-FFFF07010000}" r="B15" connectionId="0">
    <xmlCellPr id="1" xr6:uid="{00000000-0010-0000-0701-000001000000}" uniqueName="P1114350">
      <xmlPr mapId="1" xpath="/GIKU-UOP-DION/SukobInteresa_1000432/P1114350" xmlDataType="integer"/>
    </xmlCellPr>
  </singleXmlCell>
  <singleXmlCell id="283" xr6:uid="{00000000-000C-0000-FFFF-FFFF08010000}" r="C16" connectionId="0">
    <xmlCellPr id="1" xr6:uid="{00000000-0010-0000-0801-000001000000}" uniqueName="P1114351">
      <xmlPr mapId="1" xpath="/GIKU-UOP-DION/SukobInteresa_1000432/P1114351" xmlDataType="short"/>
    </xmlCellPr>
  </singleXmlCell>
</singleXmlCells>
</file>

<file path=xl/tables/tableSingleCells1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79" xr6:uid="{00000000-000C-0000-FFFF-FFFF09010000}" r="B4" connectionId="0">
    <xmlCellPr id="1" xr6:uid="{00000000-0010-0000-0901-000001000000}" uniqueName="P1114329">
      <xmlPr mapId="1" xpath="/GIKU-UOP-DION/Dividenda_1000434/P1114329" xmlDataType="decimal"/>
    </xmlCellPr>
  </singleXmlCell>
  <singleXmlCell id="278" xr6:uid="{00000000-000C-0000-FFFF-FFFF0A010000}" r="C3" connectionId="0">
    <xmlCellPr id="1" xr6:uid="{00000000-0010-0000-0A01-000001000000}" uniqueName="P1114328">
      <xmlPr mapId="1" xpath="/GIKU-UOP-DION/Dividenda_1000434/P1114328" xmlDataType="short"/>
    </xmlCellPr>
  </singleXmlCell>
  <singleXmlCell id="277" xr6:uid="{00000000-000C-0000-FFFF-FFFF0B010000}" r="C2" connectionId="0">
    <xmlCellPr id="1" xr6:uid="{00000000-0010-0000-0B01-000001000000}" uniqueName="P1114327">
      <xmlPr mapId="1" xpath="/GIKU-UOP-DION/Dividenda_1000434/P1114327" xmlDataType="short"/>
    </xmlCellPr>
  </singleXmlCell>
</singleXmlCells>
</file>

<file path=xl/tables/tableSingleCells1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80" xr6:uid="{00000000-000C-0000-FFFF-FFFF0C010000}" r="C2" connectionId="0">
    <xmlCellPr id="1" xr6:uid="{00000000-0010-0000-0C01-000001000000}" uniqueName="P1114311">
      <xmlPr mapId="1" xpath="/GIKU-UOP-DION/Kodeks_1000433/P1114311" xmlDataType="short"/>
    </xmlCellPr>
  </singleXmlCell>
  <singleXmlCell id="281" xr6:uid="{00000000-000C-0000-FFFF-FFFF0D010000}" r="C3" connectionId="0">
    <xmlCellPr id="1" xr6:uid="{00000000-0010-0000-0D01-000001000000}" uniqueName="P1114312">
      <xmlPr mapId="1" xpath="/GIKU-UOP-DION/Kodeks_1000433/P1114312" xmlDataType="short"/>
    </xmlCellPr>
  </singleXmlCell>
  <singleXmlCell id="282" xr6:uid="{00000000-000C-0000-FFFF-FFFF0E010000}" r="C4" connectionId="0">
    <xmlCellPr id="1" xr6:uid="{00000000-0010-0000-0E01-000001000000}" uniqueName="P1114313">
      <xmlPr mapId="1" xpath="/GIKU-UOP-DION/Kodeks_1000433/P1114313" xmlDataType="short"/>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4" xr6:uid="{00000000-000C-0000-FFFF-FFFF02000000}" r="C2" connectionId="0">
    <xmlCellPr id="1" xr6:uid="{00000000-0010-0000-0200-000001000000}" uniqueName="P1114271">
      <xmlPr mapId="1" xpath="/GIKU-UOP-DION/OsnovniPodaci_1000419/P1114271" xmlDataType="short"/>
    </xmlCellPr>
  </singleXmlCell>
  <singleXmlCell id="5" xr6:uid="{00000000-000C-0000-FFFF-FFFF03000000}" r="C3" connectionId="0">
    <xmlCellPr id="1" xr6:uid="{00000000-0010-0000-0300-000001000000}" uniqueName="P1114272">
      <xmlPr mapId="1" xpath="/GIKU-UOP-DION/OsnovniPodaci_1000419/P1114272" xmlDataType="short"/>
    </xmlCellPr>
  </singleXmlCell>
  <singleXmlCell id="6" xr6:uid="{00000000-000C-0000-FFFF-FFFF04000000}" r="C4" connectionId="0">
    <xmlCellPr id="1" xr6:uid="{00000000-0010-0000-0400-000001000000}" uniqueName="P1114273">
      <xmlPr mapId="1" xpath="/GIKU-UOP-DION/OsnovniPodaci_1000419/P1114273" xmlDataType="short"/>
    </xmlCellPr>
  </singleXmlCell>
  <singleXmlCell id="7" xr6:uid="{00000000-000C-0000-FFFF-FFFF05000000}" r="B5" connectionId="0">
    <xmlCellPr id="1" xr6:uid="{00000000-0010-0000-0500-000001000000}" uniqueName="P1114274">
      <xmlPr mapId="1" xpath="/GIKU-UOP-DION/OsnovniPodaci_1000419/P1114274" xmlDataType="integer"/>
    </xmlCellPr>
  </singleXmlCell>
  <singleXmlCell id="8" xr6:uid="{00000000-000C-0000-FFFF-FFFF06000000}" r="B6" connectionId="0">
    <xmlCellPr id="1" xr6:uid="{00000000-0010-0000-0600-000001000000}" uniqueName="P1114275">
      <xmlPr mapId="1" xpath="/GIKU-UOP-DION/OsnovniPodaci_1000419/P1114275" xmlDataType="integer"/>
    </xmlCellPr>
  </singleXmlCell>
  <singleXmlCell id="9" xr6:uid="{00000000-000C-0000-FFFF-FFFF07000000}" r="B7" connectionId="0">
    <xmlCellPr id="1" xr6:uid="{00000000-0010-0000-0700-000001000000}" uniqueName="P1114278">
      <xmlPr mapId="1" xpath="/GIKU-UOP-DION/OsnovniPodaci_1000419/P1114278" xmlDataType="integer"/>
    </xmlCellPr>
  </singleXmlCell>
  <singleXmlCell id="10" xr6:uid="{00000000-000C-0000-FFFF-FFFF08000000}" r="C8" connectionId="0">
    <xmlCellPr id="1" xr6:uid="{00000000-0010-0000-0800-000001000000}" uniqueName="P1114280">
      <xmlPr mapId="1" xpath="/GIKU-UOP-DION/OsnovniPodaci_1000419/P1114280" xmlDataType="short"/>
    </xmlCellPr>
  </singleXmlCell>
  <singleXmlCell id="11" xr6:uid="{00000000-000C-0000-FFFF-FFFF09000000}" r="B9" connectionId="0">
    <xmlCellPr id="1" xr6:uid="{00000000-0010-0000-0900-000001000000}" uniqueName="P1114281">
      <xmlPr mapId="1" xpath="/GIKU-UOP-DION/OsnovniPodaci_1000419/P1114281" xmlDataType="integer"/>
    </xmlCellPr>
  </singleXmlCell>
  <singleXmlCell id="12" xr6:uid="{00000000-000C-0000-FFFF-FFFF0A000000}" r="B10" connectionId="0">
    <xmlCellPr id="1" xr6:uid="{00000000-0010-0000-0A00-000001000000}" uniqueName="P1114283">
      <xmlPr mapId="1" xpath="/GIKU-UOP-DION/OsnovniPodaci_1000419/P1114283" xmlDataType="integer"/>
    </xmlCellPr>
  </singleXmlCell>
  <singleXmlCell id="13" xr6:uid="{00000000-000C-0000-FFFF-FFFF0B000000}" r="B11" connectionId="0">
    <xmlCellPr id="1" xr6:uid="{00000000-0010-0000-0B00-000001000000}" uniqueName="P1116100">
      <xmlPr mapId="1" xpath="/GIKU-UOP-DION/OsnovniPodaci_1000419/P1116100" xmlDataType="decimal"/>
    </xmlCellPr>
  </singleXmlCell>
  <singleXmlCell id="14" xr6:uid="{00000000-000C-0000-FFFF-FFFF0C000000}" r="B12" connectionId="0">
    <xmlCellPr id="1" xr6:uid="{00000000-0010-0000-0C00-000001000000}" uniqueName="P1114285">
      <xmlPr mapId="1" xpath="/GIKU-UOP-DION/OsnovniPodaci_1000419/P1114285" xmlDataType="integer"/>
    </xmlCellPr>
  </singleXmlCell>
  <singleXmlCell id="15" xr6:uid="{00000000-000C-0000-FFFF-FFFF0D000000}" r="B13" connectionId="0">
    <xmlCellPr id="1" xr6:uid="{00000000-0010-0000-0D00-000001000000}" uniqueName="P1114286">
      <xmlPr mapId="1" xpath="/GIKU-UOP-DION/OsnovniPodaci_1000419/P1114286" xmlDataType="integer"/>
    </xmlCellPr>
  </singleXmlCell>
  <singleXmlCell id="16" xr6:uid="{00000000-000C-0000-FFFF-FFFF0E000000}" r="B14" connectionId="0">
    <xmlCellPr id="1" xr6:uid="{00000000-0010-0000-0E00-000001000000}" uniqueName="P1116101">
      <xmlPr mapId="1" xpath="/GIKU-UOP-DION/OsnovniPodaci_1000419/P1116101" xmlDataType="decimal"/>
    </xmlCellPr>
  </singleXmlCell>
  <singleXmlCell id="17" xr6:uid="{00000000-000C-0000-FFFF-FFFF0F000000}" r="B15" connectionId="0">
    <xmlCellPr id="1" xr6:uid="{00000000-0010-0000-0F00-000001000000}" uniqueName="P1114288">
      <xmlPr mapId="1" xpath="/GIKU-UOP-DION/OsnovniPodaci_1000419/P1114288" xmlDataType="decimal"/>
    </xmlCellPr>
  </singleXmlCell>
  <singleXmlCell id="18" xr6:uid="{00000000-000C-0000-FFFF-FFFF10000000}" r="B16" connectionId="0">
    <xmlCellPr id="1" xr6:uid="{00000000-0010-0000-1000-000001000000}" uniqueName="P1114289">
      <xmlPr mapId="1" xpath="/GIKU-UOP-DION/OsnovniPodaci_1000419/P1114289" xmlDataType="decimal"/>
    </xmlCellPr>
  </singleXmlCell>
  <singleXmlCell id="19" xr6:uid="{00000000-000C-0000-FFFF-FFFF11000000}" r="C17" connectionId="0">
    <xmlCellPr id="1" xr6:uid="{00000000-0010-0000-1100-000001000000}" uniqueName="P1114299">
      <xmlPr mapId="1" xpath="/GIKU-UOP-DION/OsnovniPodaci_1000419/P1114299" xmlDataType="short"/>
    </xmlCellPr>
  </singleXmlCell>
  <singleXmlCell id="20" xr6:uid="{00000000-000C-0000-FFFF-FFFF12000000}" r="B18" connectionId="0">
    <xmlCellPr id="1" xr6:uid="{00000000-0010-0000-1200-000001000000}" uniqueName="P1116102">
      <xmlPr mapId="1" xpath="/GIKU-UOP-DION/OsnovniPodaci_1000419/P1116102" xmlDataType="decimal"/>
    </xmlCellPr>
  </singleXmlCell>
  <singleXmlCell id="21" xr6:uid="{00000000-000C-0000-FFFF-FFFF13000000}" r="C19" connectionId="0">
    <xmlCellPr id="1" xr6:uid="{00000000-0010-0000-1300-000001000000}" uniqueName="P1116103">
      <xmlPr mapId="1" xpath="/GIKU-UOP-DION/OsnovniPodaci_1000419/P1116103" xmlDataType="short"/>
    </xmlCellPr>
  </singleXmlCell>
  <singleXmlCell id="22" xr6:uid="{00000000-000C-0000-FFFF-FFFF14000000}" r="C20" connectionId="0">
    <xmlCellPr id="1" xr6:uid="{00000000-0010-0000-1400-000001000000}" uniqueName="P1116104">
      <xmlPr mapId="1" xpath="/GIKU-UOP-DION/OsnovniPodaci_1000419/P1116104" xmlDataType="short"/>
    </xmlCellPr>
  </singleXmlCell>
  <singleXmlCell id="23" xr6:uid="{00000000-000C-0000-FFFF-FFFF15000000}" r="B21" connectionId="0">
    <xmlCellPr id="1" xr6:uid="{00000000-0010-0000-1500-000001000000}" uniqueName="P1116105">
      <xmlPr mapId="1" xpath="/GIKU-UOP-DION/OsnovniPodaci_1000419/P1116105" xmlDataType="decimal"/>
    </xmlCellPr>
  </singleXmlCell>
  <singleXmlCell id="24" xr6:uid="{00000000-000C-0000-FFFF-FFFF16000000}" r="C22" connectionId="0">
    <xmlCellPr id="1" xr6:uid="{00000000-0010-0000-1600-000001000000}" uniqueName="P1116106">
      <xmlPr mapId="1" xpath="/GIKU-UOP-DION/OsnovniPodaci_1000419/P1116106" xmlDataType="short"/>
    </xmlCellPr>
  </singleXmlCell>
  <singleXmlCell id="25" xr6:uid="{00000000-000C-0000-FFFF-FFFF17000000}" r="C23" connectionId="0">
    <xmlCellPr id="1" xr6:uid="{00000000-0010-0000-1700-000001000000}" uniqueName="P1116107">
      <xmlPr mapId="1" xpath="/GIKU-UOP-DION/OsnovniPodaci_1000419/P1116107" xmlDataType="short"/>
    </xmlCellPr>
  </singleXmlCell>
  <singleXmlCell id="26" xr6:uid="{00000000-000C-0000-FFFF-FFFF18000000}" r="B24" connectionId="0">
    <xmlCellPr id="1" xr6:uid="{00000000-0010-0000-1800-000001000000}" uniqueName="P1116108">
      <xmlPr mapId="1" xpath="/GIKU-UOP-DION/OsnovniPodaci_1000419/P1116108" xmlDataType="integer"/>
    </xmlCellPr>
  </singleXmlCell>
  <singleXmlCell id="27" xr6:uid="{00000000-000C-0000-FFFF-FFFF19000000}" r="C25" connectionId="0">
    <xmlCellPr id="1" xr6:uid="{00000000-0010-0000-1900-000001000000}" uniqueName="P1116109">
      <xmlPr mapId="1" xpath="/GIKU-UOP-DION/OsnovniPodaci_1000419/P1116109" xmlDataType="short"/>
    </xmlCellPr>
  </singleXmlCell>
  <singleXmlCell id="28" xr6:uid="{00000000-000C-0000-FFFF-FFFF1A000000}" r="B26" connectionId="0">
    <xmlCellPr id="1" xr6:uid="{00000000-0010-0000-1A00-000001000000}" uniqueName="P1116110">
      <xmlPr mapId="1" xpath="/GIKU-UOP-DION/OsnovniPodaci_1000419/P1116110" xmlDataType="integer"/>
    </xmlCellPr>
  </singleXmlCell>
  <singleXmlCell id="29" xr6:uid="{00000000-000C-0000-FFFF-FFFF1B000000}" r="C27" connectionId="0">
    <xmlCellPr id="1" xr6:uid="{00000000-0010-0000-1B00-000001000000}" uniqueName="P1116111">
      <xmlPr mapId="1" xpath="/GIKU-UOP-DION/OsnovniPodaci_1000419/P1116111" xmlDataType="short"/>
    </xmlCellPr>
  </singleXmlCell>
  <singleXmlCell id="30" xr6:uid="{00000000-000C-0000-FFFF-FFFF1C000000}" r="B28" connectionId="0">
    <xmlCellPr id="1" xr6:uid="{00000000-0010-0000-1C00-000001000000}" uniqueName="P1116112">
      <xmlPr mapId="1" xpath="/GIKU-UOP-DION/OsnovniPodaci_1000419/P1116112" xmlDataType="integer"/>
    </xmlCellPr>
  </singleXmlCell>
  <singleXmlCell id="31" xr6:uid="{00000000-000C-0000-FFFF-FFFF1D000000}" r="C29" connectionId="0">
    <xmlCellPr id="1" xr6:uid="{00000000-0010-0000-1D00-000001000000}" uniqueName="P1116113">
      <xmlPr mapId="1" xpath="/GIKU-UOP-DION/OsnovniPodaci_1000419/P1116113" xmlDataType="short"/>
    </xmlCellPr>
  </singleXmlCell>
  <singleXmlCell id="32" xr6:uid="{00000000-000C-0000-FFFF-FFFF1E000000}" r="B30" connectionId="0">
    <xmlCellPr id="1" xr6:uid="{00000000-0010-0000-1E00-000001000000}" uniqueName="P1116114">
      <xmlPr mapId="1" xpath="/GIKU-UOP-DION/OsnovniPodaci_1000419/P1116114" xmlDataType="integer"/>
    </xmlCellPr>
  </singleXmlCell>
  <singleXmlCell id="33" xr6:uid="{00000000-000C-0000-FFFF-FFFF1F000000}" r="B31" connectionId="0">
    <xmlCellPr id="1" xr6:uid="{00000000-0010-0000-1F00-000001000000}" uniqueName="P1116115">
      <xmlPr mapId="1" xpath="/GIKU-UOP-DION/OsnovniPodaci_1000419/P1116115" xmlDataType="integer"/>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34" xr6:uid="{00000000-000C-0000-FFFF-FFFF22000000}" r="C2" connectionId="0">
    <xmlCellPr id="1" xr6:uid="{00000000-0010-0000-2200-000001000000}" uniqueName="P1114491">
      <xmlPr mapId="1" xpath="/GIKU-UOP-DION/OdboriNO_1000422/P1114491" xmlDataType="short"/>
    </xmlCellPr>
  </singleXmlCell>
  <singleXmlCell id="35" xr6:uid="{00000000-000C-0000-FFFF-FFFF23000000}" r="B3" connectionId="0">
    <xmlCellPr id="1" xr6:uid="{00000000-0010-0000-2300-000001000000}" uniqueName="P1114494">
      <xmlPr mapId="1" xpath="/GIKU-UOP-DION/OdboriNO_1000422/P1114494" xmlDataType="integer"/>
    </xmlCellPr>
  </singleXmlCell>
  <singleXmlCell id="36" xr6:uid="{00000000-000C-0000-FFFF-FFFF24000000}" r="B4" connectionId="0">
    <xmlCellPr id="1" xr6:uid="{00000000-0010-0000-2400-000001000000}" uniqueName="P1114495">
      <xmlPr mapId="1" xpath="/GIKU-UOP-DION/OdboriNO_1000422/P1114495" xmlDataType="integer"/>
    </xmlCellPr>
  </singleXmlCell>
  <singleXmlCell id="37" xr6:uid="{00000000-000C-0000-FFFF-FFFF25000000}" r="B5" connectionId="0">
    <xmlCellPr id="1" xr6:uid="{00000000-0010-0000-2500-000001000000}" uniqueName="P1114497">
      <xmlPr mapId="1" xpath="/GIKU-UOP-DION/OdboriNO_1000422/P1114497" xmlDataType="integer"/>
    </xmlCellPr>
  </singleXmlCell>
  <singleXmlCell id="38" xr6:uid="{00000000-000C-0000-FFFF-FFFF26000000}" r="C6" connectionId="0">
    <xmlCellPr id="1" xr6:uid="{00000000-0010-0000-2600-000001000000}" uniqueName="P1114500">
      <xmlPr mapId="1" xpath="/GIKU-UOP-DION/OdboriNO_1000422/P1114500" xmlDataType="short"/>
    </xmlCellPr>
  </singleXmlCell>
  <singleXmlCell id="39" xr6:uid="{00000000-000C-0000-FFFF-FFFF27000000}" r="C7" connectionId="0">
    <xmlCellPr id="1" xr6:uid="{00000000-0010-0000-2700-000001000000}" uniqueName="P1114504">
      <xmlPr mapId="1" xpath="/GIKU-UOP-DION/OdboriNO_1000422/P1114504" xmlDataType="short"/>
    </xmlCellPr>
  </singleXmlCell>
  <singleXmlCell id="40" xr6:uid="{00000000-000C-0000-FFFF-FFFF28000000}" r="C8" connectionId="0">
    <xmlCellPr id="1" xr6:uid="{00000000-0010-0000-2800-000001000000}" uniqueName="P1114506">
      <xmlPr mapId="1" xpath="/GIKU-UOP-DION/OdboriNO_1000422/P1114506" xmlDataType="short"/>
    </xmlCellPr>
  </singleXmlCell>
  <singleXmlCell id="41" xr6:uid="{00000000-000C-0000-FFFF-FFFF29000000}" r="B9" connectionId="0">
    <xmlCellPr id="1" xr6:uid="{00000000-0010-0000-2900-000001000000}" uniqueName="P1114507">
      <xmlPr mapId="1" xpath="/GIKU-UOP-DION/OdboriNO_1000422/P1114507" xmlDataType="integer"/>
    </xmlCellPr>
  </singleXmlCell>
  <singleXmlCell id="42" xr6:uid="{00000000-000C-0000-FFFF-FFFF2A000000}" r="B10" connectionId="0">
    <xmlCellPr id="1" xr6:uid="{00000000-0010-0000-2A00-000001000000}" uniqueName="P1114508">
      <xmlPr mapId="1" xpath="/GIKU-UOP-DION/OdboriNO_1000422/P1114508" xmlDataType="integer"/>
    </xmlCellPr>
  </singleXmlCell>
  <singleXmlCell id="43" xr6:uid="{00000000-000C-0000-FFFF-FFFF2B000000}" r="C11" connectionId="0">
    <xmlCellPr id="1" xr6:uid="{00000000-0010-0000-2B00-000001000000}" uniqueName="P1114509">
      <xmlPr mapId="1" xpath="/GIKU-UOP-DION/OdboriNO_1000422/P1114509" xmlDataType="short"/>
    </xmlCellPr>
  </singleXmlCell>
  <singleXmlCell id="45" xr6:uid="{00000000-000C-0000-FFFF-FFFF2C000000}" r="C12" connectionId="0">
    <xmlCellPr id="1" xr6:uid="{00000000-0010-0000-2C00-000001000000}" uniqueName="P1114510">
      <xmlPr mapId="1" xpath="/GIKU-UOP-DION/OdboriNO_1000422/P1114510" xmlDataType="short"/>
    </xmlCellPr>
  </singleXmlCell>
  <singleXmlCell id="46" xr6:uid="{00000000-000C-0000-FFFF-FFFF2D000000}" r="C13" connectionId="0">
    <xmlCellPr id="1" xr6:uid="{00000000-0010-0000-2D00-000001000000}" uniqueName="P1114511">
      <xmlPr mapId="1" xpath="/GIKU-UOP-DION/OdboriNO_1000422/P1114511" xmlDataType="short"/>
    </xmlCellPr>
  </singleXmlCell>
  <singleXmlCell id="47" xr6:uid="{00000000-000C-0000-FFFF-FFFF2E000000}" r="B14" connectionId="0">
    <xmlCellPr id="1" xr6:uid="{00000000-0010-0000-2E00-000001000000}" uniqueName="P1114512">
      <xmlPr mapId="1" xpath="/GIKU-UOP-DION/OdboriNO_1000422/P1114512" xmlDataType="integer"/>
    </xmlCellPr>
  </singleXmlCell>
  <singleXmlCell id="48" xr6:uid="{00000000-000C-0000-FFFF-FFFF2F000000}" r="B15" connectionId="0">
    <xmlCellPr id="1" xr6:uid="{00000000-0010-0000-2F00-000001000000}" uniqueName="P1114513">
      <xmlPr mapId="1" xpath="/GIKU-UOP-DION/OdboriNO_1000422/P1114513" xmlDataType="integer"/>
    </xmlCellPr>
  </singleXmlCell>
  <singleXmlCell id="49" xr6:uid="{00000000-000C-0000-FFFF-FFFF30000000}" r="B16" connectionId="0">
    <xmlCellPr id="1" xr6:uid="{00000000-0010-0000-3000-000001000000}" uniqueName="P1114514">
      <xmlPr mapId="1" xpath="/GIKU-UOP-DION/OdboriNO_1000422/P1114514" xmlDataType="integer"/>
    </xmlCellPr>
  </singleXmlCell>
  <singleXmlCell id="50" xr6:uid="{00000000-000C-0000-FFFF-FFFF31000000}" r="C17" connectionId="0">
    <xmlCellPr id="1" xr6:uid="{00000000-0010-0000-3100-000001000000}" uniqueName="P1114515">
      <xmlPr mapId="1" xpath="/GIKU-UOP-DION/OdboriNO_1000422/P1114515" xmlDataType="short"/>
    </xmlCellPr>
  </singleXmlCell>
  <singleXmlCell id="51" xr6:uid="{00000000-000C-0000-FFFF-FFFF32000000}" r="C18" connectionId="0">
    <xmlCellPr id="1" xr6:uid="{00000000-0010-0000-3200-000001000000}" uniqueName="P1114516">
      <xmlPr mapId="1" xpath="/GIKU-UOP-DION/OdboriNO_1000422/P1114516" xmlDataType="short"/>
    </xmlCellPr>
  </singleXmlCell>
  <singleXmlCell id="52" xr6:uid="{00000000-000C-0000-FFFF-FFFF33000000}" r="C19" connectionId="0">
    <xmlCellPr id="1" xr6:uid="{00000000-0010-0000-3300-000001000000}" uniqueName="P1114517">
      <xmlPr mapId="1" xpath="/GIKU-UOP-DION/OdboriNO_1000422/P1114517" xmlDataType="short"/>
    </xmlCellPr>
  </singleXmlCell>
  <singleXmlCell id="53" xr6:uid="{00000000-000C-0000-FFFF-FFFF34000000}" r="B20" connectionId="0">
    <xmlCellPr id="1" xr6:uid="{00000000-0010-0000-3400-000001000000}" uniqueName="P1114518">
      <xmlPr mapId="1" xpath="/GIKU-UOP-DION/OdboriNO_1000422/P1114518" xmlDataType="integer"/>
    </xmlCellPr>
  </singleXmlCell>
  <singleXmlCell id="54" xr6:uid="{00000000-000C-0000-FFFF-FFFF35000000}" r="B21" connectionId="0">
    <xmlCellPr id="1" xr6:uid="{00000000-0010-0000-3500-000001000000}" uniqueName="P1114519">
      <xmlPr mapId="1" xpath="/GIKU-UOP-DION/OdboriNO_1000422/P1114519" xmlDataType="integer"/>
    </xmlCellPr>
  </singleXmlCell>
  <singleXmlCell id="55" xr6:uid="{00000000-000C-0000-FFFF-FFFF36000000}" r="C22" connectionId="0">
    <xmlCellPr id="1" xr6:uid="{00000000-0010-0000-3600-000001000000}" uniqueName="P1114526">
      <xmlPr mapId="1" xpath="/GIKU-UOP-DION/OdboriNO_1000422/P1114526" xmlDataType="short"/>
    </xmlCellPr>
  </singleXmlCell>
  <singleXmlCell id="56" xr6:uid="{00000000-000C-0000-FFFF-FFFF37000000}" r="C23" connectionId="0">
    <xmlCellPr id="1" xr6:uid="{00000000-0010-0000-3700-000001000000}" uniqueName="P1114527">
      <xmlPr mapId="1" xpath="/GIKU-UOP-DION/OdboriNO_1000422/P1114527" xmlDataType="short"/>
    </xmlCellPr>
  </singleXmlCell>
  <singleXmlCell id="57" xr6:uid="{00000000-000C-0000-FFFF-FFFF38000000}" r="C24" connectionId="0">
    <xmlCellPr id="1" xr6:uid="{00000000-0010-0000-3800-000001000000}" uniqueName="P1114528">
      <xmlPr mapId="1" xpath="/GIKU-UOP-DION/OdboriNO_1000422/P1114528" xmlDataType="short"/>
    </xmlCellPr>
  </singleXmlCell>
  <singleXmlCell id="58" xr6:uid="{00000000-000C-0000-FFFF-FFFF39000000}" r="B25" connectionId="0">
    <xmlCellPr id="1" xr6:uid="{00000000-0010-0000-3900-000001000000}" uniqueName="P1114529">
      <xmlPr mapId="1" xpath="/GIKU-UOP-DION/OdboriNO_1000422/P1114529" xmlDataType="integer"/>
    </xmlCellPr>
  </singleXmlCell>
  <singleXmlCell id="59" xr6:uid="{00000000-000C-0000-FFFF-FFFF3A000000}" r="B26" connectionId="0">
    <xmlCellPr id="1" xr6:uid="{00000000-0010-0000-3A00-000001000000}" uniqueName="P1114530">
      <xmlPr mapId="1" xpath="/GIKU-UOP-DION/OdboriNO_1000422/P1114530" xmlDataType="integer"/>
    </xmlCellPr>
  </singleXmlCell>
  <singleXmlCell id="60" xr6:uid="{00000000-000C-0000-FFFF-FFFF3B000000}" r="B27" connectionId="0">
    <xmlCellPr id="1" xr6:uid="{00000000-0010-0000-3B00-000001000000}" uniqueName="P1114531">
      <xmlPr mapId="1" xpath="/GIKU-UOP-DION/OdboriNO_1000422/P1114531" xmlDataType="integer"/>
    </xmlCellPr>
  </singleXmlCell>
  <singleXmlCell id="61" xr6:uid="{00000000-000C-0000-FFFF-FFFF3C000000}" r="C28" connectionId="0">
    <xmlCellPr id="1" xr6:uid="{00000000-0010-0000-3C00-000001000000}" uniqueName="P1114532">
      <xmlPr mapId="1" xpath="/GIKU-UOP-DION/OdboriNO_1000422/P1114532" xmlDataType="short"/>
    </xmlCellPr>
  </singleXmlCell>
  <singleXmlCell id="62" xr6:uid="{00000000-000C-0000-FFFF-FFFF3D000000}" r="C29" connectionId="0">
    <xmlCellPr id="1" xr6:uid="{00000000-0010-0000-3D00-000001000000}" uniqueName="P1114533">
      <xmlPr mapId="1" xpath="/GIKU-UOP-DION/OdboriNO_1000422/P1114533" xmlDataType="short"/>
    </xmlCellPr>
  </singleXmlCell>
  <singleXmlCell id="64" xr6:uid="{00000000-000C-0000-FFFF-FFFF3E000000}" r="B31" connectionId="0">
    <xmlCellPr id="1" xr6:uid="{00000000-0010-0000-3E00-000001000000}" uniqueName="P1114535">
      <xmlPr mapId="1" xpath="/GIKU-UOP-DION/OdboriNO_1000422/P1114535" xmlDataType="integer"/>
    </xmlCellPr>
  </singleXmlCell>
  <singleXmlCell id="65" xr6:uid="{00000000-000C-0000-FFFF-FFFF3F000000}" r="B32" connectionId="0">
    <xmlCellPr id="1" xr6:uid="{00000000-0010-0000-3F00-000001000000}" uniqueName="P1114536">
      <xmlPr mapId="1" xpath="/GIKU-UOP-DION/OdboriNO_1000422/P1114536" xmlDataType="integer"/>
    </xmlCellPr>
  </singleXmlCell>
  <singleXmlCell id="66" xr6:uid="{00000000-000C-0000-FFFF-FFFF40000000}" r="C33" connectionId="0">
    <xmlCellPr id="1" xr6:uid="{00000000-0010-0000-4000-000001000000}" uniqueName="P1114537">
      <xmlPr mapId="1" xpath="/GIKU-UOP-DION/OdboriNO_1000422/P1114537" xmlDataType="short"/>
    </xmlCellPr>
  </singleXmlCell>
  <singleXmlCell id="67" xr6:uid="{00000000-000C-0000-FFFF-FFFF41000000}" r="B34" connectionId="0">
    <xmlCellPr id="1" xr6:uid="{00000000-0010-0000-4100-000001000000}" uniqueName="P1114538">
      <xmlPr mapId="1" xpath="/GIKU-UOP-DION/OdboriNO_1000422/P1114538" xmlDataType="integer"/>
    </xmlCellPr>
  </singleXmlCell>
  <singleXmlCell id="68" xr6:uid="{00000000-000C-0000-FFFF-FFFF42000000}" r="B35" connectionId="0">
    <xmlCellPr id="1" xr6:uid="{00000000-0010-0000-4200-000001000000}" uniqueName="P1114539">
      <xmlPr mapId="1" xpath="/GIKU-UOP-DION/OdboriNO_1000422/P1114539" xmlDataType="integer"/>
    </xmlCellPr>
  </singleXmlCell>
  <singleXmlCell id="211" xr6:uid="{00000000-000C-0000-FFFF-FFFF43000000}" r="C36" connectionId="0">
    <xmlCellPr id="1" xr6:uid="{00000000-0010-0000-4300-000001000000}" uniqueName="P1114540">
      <xmlPr mapId="1" xpath="/GIKU-UOP-DION/OdboriNO_1000422/P1114540" xmlDataType="short"/>
    </xmlCellPr>
  </singleXmlCell>
  <singleXmlCell id="63" xr6:uid="{00000000-000C-0000-FFFF-FFFF44000000}" r="C30" connectionId="0">
    <xmlCellPr id="1" xr6:uid="{00000000-0010-0000-4400-000001000000}" uniqueName="P1114534">
      <xmlPr mapId="1" xpath="/GIKU-UOP-DION/OdboriNO_1000422/P1114534" xmlDataType="short"/>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9" xr6:uid="{00000000-000C-0000-FFFF-FFFF45000000}" r="C2" connectionId="0">
    <xmlCellPr id="1" xr6:uid="{00000000-0010-0000-4500-000001000000}" uniqueName="P1114541">
      <xmlPr mapId="1" xpath="/GIKU-UOP-DION/SjedniceUpraveINO_1000423/P1114541" xmlDataType="short"/>
    </xmlCellPr>
  </singleXmlCell>
  <singleXmlCell id="70" xr6:uid="{00000000-000C-0000-FFFF-FFFF46000000}" r="B3" connectionId="0">
    <xmlCellPr id="1" xr6:uid="{00000000-0010-0000-4600-000001000000}" uniqueName="P1114542">
      <xmlPr mapId="1" xpath="/GIKU-UOP-DION/SjedniceUpraveINO_1000423/P1114542" xmlDataType="integer"/>
    </xmlCellPr>
  </singleXmlCell>
  <singleXmlCell id="71" xr6:uid="{00000000-000C-0000-FFFF-FFFF47000000}" r="B4" connectionId="0">
    <xmlCellPr id="1" xr6:uid="{00000000-0010-0000-4700-000001000000}" uniqueName="P1114543">
      <xmlPr mapId="1" xpath="/GIKU-UOP-DION/SjedniceUpraveINO_1000423/P1114543" xmlDataType="integer"/>
    </xmlCellPr>
  </singleXmlCell>
  <singleXmlCell id="72" xr6:uid="{00000000-000C-0000-FFFF-FFFF48000000}" r="C5" connectionId="0">
    <xmlCellPr id="1" xr6:uid="{00000000-0010-0000-4800-000001000000}" uniqueName="P1114544">
      <xmlPr mapId="1" xpath="/GIKU-UOP-DION/SjedniceUpraveINO_1000423/P1114544" xmlDataType="short"/>
    </xmlCellPr>
  </singleXmlCell>
  <singleXmlCell id="73" xr6:uid="{00000000-000C-0000-FFFF-FFFF49000000}" r="C6" connectionId="0">
    <xmlCellPr id="1" xr6:uid="{00000000-0010-0000-4900-000001000000}" uniqueName="P1114545">
      <xmlPr mapId="1" xpath="/GIKU-UOP-DION/SjedniceUpraveINO_1000423/P1114545" xmlDataType="short"/>
    </xmlCellPr>
  </singleXmlCell>
  <singleXmlCell id="74" xr6:uid="{00000000-000C-0000-FFFF-FFFF4A000000}" r="C7" connectionId="0">
    <xmlCellPr id="1" xr6:uid="{00000000-0010-0000-4A00-000001000000}" uniqueName="P1114546">
      <xmlPr mapId="1" xpath="/GIKU-UOP-DION/SjedniceUpraveINO_1000423/P1114546" xmlDataType="short"/>
    </xmlCellPr>
  </singleXmlCell>
  <singleXmlCell id="75" xr6:uid="{00000000-000C-0000-FFFF-FFFF4B000000}" r="B8" connectionId="0">
    <xmlCellPr id="1" xr6:uid="{00000000-0010-0000-4B00-000001000000}" uniqueName="P1114547">
      <xmlPr mapId="1" xpath="/GIKU-UOP-DION/SjedniceUpraveINO_1000423/P1114547" xmlDataType="integer"/>
    </xmlCellPr>
  </singleXmlCell>
  <singleXmlCell id="76" xr6:uid="{00000000-000C-0000-FFFF-FFFF4C000000}" r="B9" connectionId="0">
    <xmlCellPr id="1" xr6:uid="{00000000-0010-0000-4C00-000001000000}" uniqueName="P1114548">
      <xmlPr mapId="1" xpath="/GIKU-UOP-DION/SjedniceUpraveINO_1000423/P1114548" xmlDataType="integer"/>
    </xmlCellPr>
  </singleXmlCell>
  <singleXmlCell id="77" xr6:uid="{00000000-000C-0000-FFFF-FFFF4D000000}" r="C10" connectionId="0">
    <xmlCellPr id="1" xr6:uid="{00000000-0010-0000-4D00-000001000000}" uniqueName="P1114549">
      <xmlPr mapId="1" xpath="/GIKU-UOP-DION/SjedniceUpraveINO_1000423/P1114549" xmlDataType="short"/>
    </xmlCellPr>
  </singleXmlCell>
  <singleXmlCell id="78" xr6:uid="{00000000-000C-0000-FFFF-FFFF4E000000}" r="C11" connectionId="0">
    <xmlCellPr id="1" xr6:uid="{00000000-0010-0000-4E00-000001000000}" uniqueName="P1114550">
      <xmlPr mapId="1" xpath="/GIKU-UOP-DION/SjedniceUpraveINO_1000423/P1114550" xmlDataType="short"/>
    </xmlCellPr>
  </singleXmlCell>
  <singleXmlCell id="79" xr6:uid="{00000000-000C-0000-FFFF-FFFF4F000000}" r="B12" connectionId="0">
    <xmlCellPr id="1" xr6:uid="{00000000-0010-0000-4F00-000001000000}" uniqueName="P1114551">
      <xmlPr mapId="1" xpath="/GIKU-UOP-DION/SjedniceUpraveINO_1000423/P1114551" xmlDataType="integer"/>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0" xr6:uid="{00000000-000C-0000-FFFF-FFFF50000000}" r="C2" connectionId="0">
    <xmlCellPr id="1" xr6:uid="{00000000-0010-0000-5000-000001000000}" uniqueName="P1114276">
      <xmlPr mapId="1" xpath="/GIKU-UOP-DION/StrukturaUpraveINO_1000424/P1114276" xmlDataType="short"/>
    </xmlCellPr>
  </singleXmlCell>
  <singleXmlCell id="81" xr6:uid="{00000000-000C-0000-FFFF-FFFF51000000}" r="B3" connectionId="0">
    <xmlCellPr id="1" xr6:uid="{00000000-0010-0000-5100-000001000000}" uniqueName="P1114277">
      <xmlPr mapId="1" xpath="/GIKU-UOP-DION/StrukturaUpraveINO_1000424/P1114277" xmlDataType="integer"/>
    </xmlCellPr>
  </singleXmlCell>
  <singleXmlCell id="82" xr6:uid="{00000000-000C-0000-FFFF-FFFF52000000}" r="C4" connectionId="0">
    <xmlCellPr id="1" xr6:uid="{00000000-0010-0000-5200-000001000000}" uniqueName="P1114279">
      <xmlPr mapId="1" xpath="/GIKU-UOP-DION/StrukturaUpraveINO_1000424/P1114279" xmlDataType="short"/>
    </xmlCellPr>
  </singleXmlCell>
  <singleXmlCell id="83" xr6:uid="{00000000-000C-0000-FFFF-FFFF53000000}" r="B5" connectionId="0">
    <xmlCellPr id="1" xr6:uid="{00000000-0010-0000-5300-000001000000}" uniqueName="P1114282">
      <xmlPr mapId="1" xpath="/GIKU-UOP-DION/StrukturaUpraveINO_1000424/P1114282" xmlDataType="integer"/>
    </xmlCellPr>
  </singleXmlCell>
  <singleXmlCell id="84" xr6:uid="{00000000-000C-0000-FFFF-FFFF54000000}" r="C6" connectionId="0">
    <xmlCellPr id="1" xr6:uid="{00000000-0010-0000-5400-000001000000}" uniqueName="P1114290">
      <xmlPr mapId="1" xpath="/GIKU-UOP-DION/StrukturaUpraveINO_1000424/P1114290" xmlDataType="short"/>
    </xmlCellPr>
  </singleXmlCell>
  <singleXmlCell id="85" xr6:uid="{00000000-000C-0000-FFFF-FFFF55000000}" r="C7" connectionId="0">
    <xmlCellPr id="1" xr6:uid="{00000000-0010-0000-5500-000001000000}" uniqueName="P1114291">
      <xmlPr mapId="1" xpath="/GIKU-UOP-DION/StrukturaUpraveINO_1000424/P1114291" xmlDataType="short"/>
    </xmlCellPr>
  </singleXmlCell>
  <singleXmlCell id="86" xr6:uid="{00000000-000C-0000-FFFF-FFFF56000000}" r="C8" connectionId="0">
    <xmlCellPr id="1" xr6:uid="{00000000-0010-0000-5600-000001000000}" uniqueName="P1114292">
      <xmlPr mapId="1" xpath="/GIKU-UOP-DION/StrukturaUpraveINO_1000424/P1114292" xmlDataType="short"/>
    </xmlCellPr>
  </singleXmlCell>
  <singleXmlCell id="87" xr6:uid="{00000000-000C-0000-FFFF-FFFF57000000}" r="C9" connectionId="0">
    <xmlCellPr id="1" xr6:uid="{00000000-0010-0000-5700-000001000000}" uniqueName="P1114293">
      <xmlPr mapId="1" xpath="/GIKU-UOP-DION/StrukturaUpraveINO_1000424/P1114293" xmlDataType="short"/>
    </xmlCellPr>
  </singleXmlCell>
  <singleXmlCell id="88" xr6:uid="{00000000-000C-0000-FFFF-FFFF58000000}" r="B10" connectionId="0">
    <xmlCellPr id="1" xr6:uid="{00000000-0010-0000-5800-000001000000}" uniqueName="P1115997">
      <xmlPr mapId="1" xpath="/GIKU-UOP-DION/StrukturaUpraveINO_1000424/P1115997" xmlDataType="integer"/>
    </xmlCellPr>
  </singleXmlCell>
  <singleXmlCell id="89" xr6:uid="{00000000-000C-0000-FFFF-FFFF59000000}" r="B11" connectionId="0">
    <xmlCellPr id="1" xr6:uid="{00000000-0010-0000-5900-000001000000}" uniqueName="P1115998">
      <xmlPr mapId="1" xpath="/GIKU-UOP-DION/StrukturaUpraveINO_1000424/P1115998" xmlDataType="integer"/>
    </xmlCellPr>
  </singleXmlCell>
  <singleXmlCell id="90" xr6:uid="{00000000-000C-0000-FFFF-FFFF5A000000}" r="B12" connectionId="0">
    <xmlCellPr id="1" xr6:uid="{00000000-0010-0000-5A00-000001000000}" uniqueName="P1115999">
      <xmlPr mapId="1" xpath="/GIKU-UOP-DION/StrukturaUpraveINO_1000424/P1115999" xmlDataType="integer"/>
    </xmlCellPr>
  </singleXmlCell>
  <singleXmlCell id="91" xr6:uid="{00000000-000C-0000-FFFF-FFFF5B000000}" r="C13" connectionId="0">
    <xmlCellPr id="1" xr6:uid="{00000000-0010-0000-5B00-000001000000}" uniqueName="P1114303">
      <xmlPr mapId="1" xpath="/GIKU-UOP-DION/StrukturaUpraveINO_1000424/P1114303" xmlDataType="short"/>
    </xmlCellPr>
  </singleXmlCell>
  <singleXmlCell id="92" xr6:uid="{00000000-000C-0000-FFFF-FFFF5C000000}" r="B14" connectionId="0">
    <xmlCellPr id="1" xr6:uid="{00000000-0010-0000-5C00-000001000000}" uniqueName="P1116000">
      <xmlPr mapId="1" xpath="/GIKU-UOP-DION/StrukturaUpraveINO_1000424/P1116000" xmlDataType="integer"/>
    </xmlCellPr>
  </singleXmlCell>
  <singleXmlCell id="93" xr6:uid="{00000000-000C-0000-FFFF-FFFF5D000000}" r="B15" connectionId="0">
    <xmlCellPr id="1" xr6:uid="{00000000-0010-0000-5D00-000001000000}" uniqueName="P1116001">
      <xmlPr mapId="1" xpath="/GIKU-UOP-DION/StrukturaUpraveINO_1000424/P1116001" xmlDataType="integer"/>
    </xmlCellPr>
  </singleXmlCell>
  <singleXmlCell id="94" xr6:uid="{00000000-000C-0000-FFFF-FFFF5E000000}" r="B16" connectionId="0">
    <xmlCellPr id="1" xr6:uid="{00000000-0010-0000-5E00-000001000000}" uniqueName="P1116002">
      <xmlPr mapId="1" xpath="/GIKU-UOP-DION/StrukturaUpraveINO_1000424/P1116002" xmlDataType="integer"/>
    </xmlCellPr>
  </singleXmlCell>
  <singleXmlCell id="95" xr6:uid="{00000000-000C-0000-FFFF-FFFF5F000000}" r="C17" connectionId="0">
    <xmlCellPr id="1" xr6:uid="{00000000-0010-0000-5F00-000001000000}" uniqueName="P1114304">
      <xmlPr mapId="1" xpath="/GIKU-UOP-DION/StrukturaUpraveINO_1000424/P1114304" xmlDataType="short"/>
    </xmlCellPr>
  </singleXmlCell>
  <singleXmlCell id="96" xr6:uid="{00000000-000C-0000-FFFF-FFFF60000000}" r="B18" connectionId="0">
    <xmlCellPr id="1" xr6:uid="{00000000-0010-0000-6000-000001000000}" uniqueName="P1116003">
      <xmlPr mapId="1" xpath="/GIKU-UOP-DION/StrukturaUpraveINO_1000424/P1116003" xmlDataType="integer"/>
    </xmlCellPr>
  </singleXmlCell>
  <singleXmlCell id="97" xr6:uid="{00000000-000C-0000-FFFF-FFFF61000000}" r="B19" connectionId="0">
    <xmlCellPr id="1" xr6:uid="{00000000-0010-0000-6100-000001000000}" uniqueName="P1116004">
      <xmlPr mapId="1" xpath="/GIKU-UOP-DION/StrukturaUpraveINO_1000424/P1116004" xmlDataType="integer"/>
    </xmlCellPr>
  </singleXmlCell>
  <singleXmlCell id="98" xr6:uid="{00000000-000C-0000-FFFF-FFFF62000000}" r="B20" connectionId="0">
    <xmlCellPr id="1" xr6:uid="{00000000-0010-0000-6200-000001000000}" uniqueName="P1116005">
      <xmlPr mapId="1" xpath="/GIKU-UOP-DION/StrukturaUpraveINO_1000424/P1116005" xmlDataType="integer"/>
    </xmlCellPr>
  </singleXmlCell>
  <singleXmlCell id="99" xr6:uid="{00000000-000C-0000-FFFF-FFFF63000000}" r="C21" connectionId="0">
    <xmlCellPr id="1" xr6:uid="{00000000-0010-0000-6300-000001000000}" uniqueName="P1114314">
      <xmlPr mapId="1" xpath="/GIKU-UOP-DION/StrukturaUpraveINO_1000424/P1114314" xmlDataType="short"/>
    </xmlCellPr>
  </singleXmlCell>
  <singleXmlCell id="100" xr6:uid="{00000000-000C-0000-FFFF-FFFF64000000}" r="B22" connectionId="0">
    <xmlCellPr id="1" xr6:uid="{00000000-0010-0000-6400-000001000000}" uniqueName="P1116006">
      <xmlPr mapId="1" xpath="/GIKU-UOP-DION/StrukturaUpraveINO_1000424/P1116006" xmlDataType="integer"/>
    </xmlCellPr>
  </singleXmlCell>
  <singleXmlCell id="101" xr6:uid="{00000000-000C-0000-FFFF-FFFF65000000}" r="C23" connectionId="0">
    <xmlCellPr id="1" xr6:uid="{00000000-0010-0000-6500-000001000000}" uniqueName="P1114315">
      <xmlPr mapId="1" xpath="/GIKU-UOP-DION/StrukturaUpraveINO_1000424/P1114315" xmlDataType="short"/>
    </xmlCellPr>
  </singleXmlCell>
  <singleXmlCell id="102" xr6:uid="{00000000-000C-0000-FFFF-FFFF66000000}" r="B24" connectionId="0">
    <xmlCellPr id="1" xr6:uid="{00000000-0010-0000-6600-000001000000}" uniqueName="P1116007">
      <xmlPr mapId="1" xpath="/GIKU-UOP-DION/StrukturaUpraveINO_1000424/P1116007" xmlDataType="integer"/>
    </xmlCellPr>
  </singleXmlCell>
  <singleXmlCell id="103" xr6:uid="{00000000-000C-0000-FFFF-FFFF67000000}" r="B25" connectionId="0">
    <xmlCellPr id="1" xr6:uid="{00000000-0010-0000-6700-000001000000}" uniqueName="P1116008">
      <xmlPr mapId="1" xpath="/GIKU-UOP-DION/StrukturaUpraveINO_1000424/P1116008" xmlDataType="integer"/>
    </xmlCellPr>
  </singleXmlCell>
  <singleXmlCell id="104" xr6:uid="{00000000-000C-0000-FFFF-FFFF68000000}" r="B26" connectionId="0">
    <xmlCellPr id="1" xr6:uid="{00000000-0010-0000-6800-000001000000}" uniqueName="P1116009">
      <xmlPr mapId="1" xpath="/GIKU-UOP-DION/StrukturaUpraveINO_1000424/P1116009" xmlDataType="integer"/>
    </xmlCellPr>
  </singleXmlCell>
  <singleXmlCell id="105" xr6:uid="{00000000-000C-0000-FFFF-FFFF69000000}" r="C27" connectionId="0">
    <xmlCellPr id="1" xr6:uid="{00000000-0010-0000-6900-000001000000}" uniqueName="P1114316">
      <xmlPr mapId="1" xpath="/GIKU-UOP-DION/StrukturaUpraveINO_1000424/P1114316" xmlDataType="short"/>
    </xmlCellPr>
  </singleXmlCell>
  <singleXmlCell id="106" xr6:uid="{00000000-000C-0000-FFFF-FFFF6A000000}" r="B28" connectionId="0">
    <xmlCellPr id="1" xr6:uid="{00000000-0010-0000-6A00-000001000000}" uniqueName="P1116010">
      <xmlPr mapId="1" xpath="/GIKU-UOP-DION/StrukturaUpraveINO_1000424/P1116010" xmlDataType="integer"/>
    </xmlCellPr>
  </singleXmlCell>
  <singleXmlCell id="107" xr6:uid="{00000000-000C-0000-FFFF-FFFF6B000000}" r="B29" connectionId="0">
    <xmlCellPr id="1" xr6:uid="{00000000-0010-0000-6B00-000001000000}" uniqueName="P1116011">
      <xmlPr mapId="1" xpath="/GIKU-UOP-DION/StrukturaUpraveINO_1000424/P1116011" xmlDataType="integer"/>
    </xmlCellPr>
  </singleXmlCell>
  <singleXmlCell id="108" xr6:uid="{00000000-000C-0000-FFFF-FFFF6C000000}" r="B30" connectionId="0">
    <xmlCellPr id="1" xr6:uid="{00000000-0010-0000-6C00-000001000000}" uniqueName="P1116012">
      <xmlPr mapId="1" xpath="/GIKU-UOP-DION/StrukturaUpraveINO_1000424/P1116012" xmlDataType="integer"/>
    </xmlCellPr>
  </singleXmlCell>
  <singleXmlCell id="109" xr6:uid="{00000000-000C-0000-FFFF-FFFF6D000000}" r="C31" connectionId="0">
    <xmlCellPr id="1" xr6:uid="{00000000-0010-0000-6D00-000001000000}" uniqueName="P1114520">
      <xmlPr mapId="1" xpath="/GIKU-UOP-DION/StrukturaUpraveINO_1000424/P1114520" xmlDataType="short"/>
    </xmlCellPr>
  </singleXmlCell>
  <singleXmlCell id="110" xr6:uid="{00000000-000C-0000-FFFF-FFFF6E000000}" r="C32" connectionId="0">
    <xmlCellPr id="1" xr6:uid="{00000000-0010-0000-6E00-000001000000}" uniqueName="P1114317">
      <xmlPr mapId="1" xpath="/GIKU-UOP-DION/StrukturaUpraveINO_1000424/P1114317" xmlDataType="short"/>
    </xmlCellPr>
  </singleXmlCell>
  <singleXmlCell id="111" xr6:uid="{00000000-000C-0000-FFFF-FFFF6F000000}" r="B33" connectionId="0">
    <xmlCellPr id="1" xr6:uid="{00000000-0010-0000-6F00-000001000000}" uniqueName="P1116013">
      <xmlPr mapId="1" xpath="/GIKU-UOP-DION/StrukturaUpraveINO_1000424/P1116013" xmlDataType="integer"/>
    </xmlCellPr>
  </singleXmlCell>
  <singleXmlCell id="112" xr6:uid="{00000000-000C-0000-FFFF-FFFF70000000}" r="B34" connectionId="0">
    <xmlCellPr id="1" xr6:uid="{00000000-0010-0000-7000-000001000000}" uniqueName="P1116014">
      <xmlPr mapId="1" xpath="/GIKU-UOP-DION/StrukturaUpraveINO_1000424/P1116014" xmlDataType="integer"/>
    </xmlCellPr>
  </singleXmlCell>
  <singleXmlCell id="113" xr6:uid="{00000000-000C-0000-FFFF-FFFF71000000}" r="B35" connectionId="0">
    <xmlCellPr id="1" xr6:uid="{00000000-0010-0000-7100-000001000000}" uniqueName="P1116015">
      <xmlPr mapId="1" xpath="/GIKU-UOP-DION/StrukturaUpraveINO_1000424/P1116015" xmlDataType="integer"/>
    </xmlCellPr>
  </singleXmlCell>
  <singleXmlCell id="114" xr6:uid="{00000000-000C-0000-FFFF-FFFF72000000}" r="C36" connectionId="0">
    <xmlCellPr id="1" xr6:uid="{00000000-0010-0000-7200-000001000000}" uniqueName="P1114521">
      <xmlPr mapId="1" xpath="/GIKU-UOP-DION/StrukturaUpraveINO_1000424/P1114521" xmlDataType="short"/>
    </xmlCellPr>
  </singleXmlCell>
  <singleXmlCell id="115" xr6:uid="{00000000-000C-0000-FFFF-FFFF73000000}" r="C37" connectionId="0">
    <xmlCellPr id="1" xr6:uid="{00000000-0010-0000-7300-000001000000}" uniqueName="P1114318">
      <xmlPr mapId="1" xpath="/GIKU-UOP-DION/StrukturaUpraveINO_1000424/P1114318" xmlDataType="short"/>
    </xmlCellPr>
  </singleXmlCell>
  <singleXmlCell id="116" xr6:uid="{00000000-000C-0000-FFFF-FFFF74000000}" r="B38" connectionId="0">
    <xmlCellPr id="1" xr6:uid="{00000000-0010-0000-7400-000001000000}" uniqueName="P1116016">
      <xmlPr mapId="1" xpath="/GIKU-UOP-DION/StrukturaUpraveINO_1000424/P1116016" xmlDataType="integer"/>
    </xmlCellPr>
  </singleXmlCell>
  <singleXmlCell id="117" xr6:uid="{00000000-000C-0000-FFFF-FFFF75000000}" r="B39" connectionId="0">
    <xmlCellPr id="1" xr6:uid="{00000000-0010-0000-7500-000001000000}" uniqueName="P1116017">
      <xmlPr mapId="1" xpath="/GIKU-UOP-DION/StrukturaUpraveINO_1000424/P1116017" xmlDataType="integer"/>
    </xmlCellPr>
  </singleXmlCell>
  <singleXmlCell id="118" xr6:uid="{00000000-000C-0000-FFFF-FFFF76000000}" r="B40" connectionId="0">
    <xmlCellPr id="1" xr6:uid="{00000000-0010-0000-7600-000001000000}" uniqueName="P1116018">
      <xmlPr mapId="1" xpath="/GIKU-UOP-DION/StrukturaUpraveINO_1000424/P1116018" xmlDataType="integer"/>
    </xmlCellPr>
  </singleXmlCell>
  <singleXmlCell id="119" xr6:uid="{00000000-000C-0000-FFFF-FFFF77000000}" r="C41" connectionId="0">
    <xmlCellPr id="1" xr6:uid="{00000000-0010-0000-7700-000001000000}" uniqueName="P1114522">
      <xmlPr mapId="1" xpath="/GIKU-UOP-DION/StrukturaUpraveINO_1000424/P1114522" xmlDataType="short"/>
    </xmlCellPr>
  </singleXmlCell>
  <singleXmlCell id="120" xr6:uid="{00000000-000C-0000-FFFF-FFFF78000000}" r="B42" connectionId="0">
    <xmlCellPr id="1" xr6:uid="{00000000-0010-0000-7800-000001000000}" uniqueName="P1116019">
      <xmlPr mapId="1" xpath="/GIKU-UOP-DION/StrukturaUpraveINO_1000424/P1116019" xmlDataType="integer"/>
    </xmlCellPr>
  </singleXmlCell>
  <singleXmlCell id="121" xr6:uid="{00000000-000C-0000-FFFF-FFFF79000000}" r="B43" connectionId="0">
    <xmlCellPr id="1" xr6:uid="{00000000-0010-0000-7900-000001000000}" uniqueName="P1116020">
      <xmlPr mapId="1" xpath="/GIKU-UOP-DION/StrukturaUpraveINO_1000424/P1116020" xmlDataType="integer"/>
    </xmlCellPr>
  </singleXmlCell>
  <singleXmlCell id="122" xr6:uid="{00000000-000C-0000-FFFF-FFFF7A000000}" r="B44" connectionId="0">
    <xmlCellPr id="1" xr6:uid="{00000000-0010-0000-7A00-000001000000}" uniqueName="P1116021">
      <xmlPr mapId="1" xpath="/GIKU-UOP-DION/StrukturaUpraveINO_1000424/P1116021" xmlDataType="integer"/>
    </xmlCellPr>
  </singleXmlCell>
  <singleXmlCell id="123" xr6:uid="{00000000-000C-0000-FFFF-FFFF7B000000}" r="C45" connectionId="0">
    <xmlCellPr id="1" xr6:uid="{00000000-0010-0000-7B00-000001000000}" uniqueName="P1114319">
      <xmlPr mapId="1" xpath="/GIKU-UOP-DION/StrukturaUpraveINO_1000424/P1114319" xmlDataType="short"/>
    </xmlCellPr>
  </singleXmlCell>
  <singleXmlCell id="124" xr6:uid="{00000000-000C-0000-FFFF-FFFF7C000000}" r="B46" connectionId="0">
    <xmlCellPr id="1" xr6:uid="{00000000-0010-0000-7C00-000001000000}" uniqueName="P1116022">
      <xmlPr mapId="1" xpath="/GIKU-UOP-DION/StrukturaUpraveINO_1000424/P1116022" xmlDataType="integer"/>
    </xmlCellPr>
  </singleXmlCell>
  <singleXmlCell id="125" xr6:uid="{00000000-000C-0000-FFFF-FFFF7D000000}" r="C47" connectionId="0">
    <xmlCellPr id="1" xr6:uid="{00000000-0010-0000-7D00-000001000000}" uniqueName="P1114523">
      <xmlPr mapId="1" xpath="/GIKU-UOP-DION/StrukturaUpraveINO_1000424/P1114523" xmlDataType="short"/>
    </xmlCellPr>
  </singleXmlCell>
  <singleXmlCell id="126" xr6:uid="{00000000-000C-0000-FFFF-FFFF7E000000}" r="B48" connectionId="0">
    <xmlCellPr id="1" xr6:uid="{00000000-0010-0000-7E00-000001000000}" uniqueName="P1116023">
      <xmlPr mapId="1" xpath="/GIKU-UOP-DION/StrukturaUpraveINO_1000424/P1116023" xmlDataType="integer"/>
    </xmlCellPr>
  </singleXmlCell>
  <singleXmlCell id="127" xr6:uid="{00000000-000C-0000-FFFF-FFFF7F000000}" r="B49" connectionId="0">
    <xmlCellPr id="1" xr6:uid="{00000000-0010-0000-7F00-000001000000}" uniqueName="P1116024">
      <xmlPr mapId="1" xpath="/GIKU-UOP-DION/StrukturaUpraveINO_1000424/P1116024" xmlDataType="integer"/>
    </xmlCellPr>
  </singleXmlCell>
  <singleXmlCell id="128" xr6:uid="{00000000-000C-0000-FFFF-FFFF80000000}" r="B50" connectionId="0">
    <xmlCellPr id="1" xr6:uid="{00000000-0010-0000-8000-000001000000}" uniqueName="P1116025">
      <xmlPr mapId="1" xpath="/GIKU-UOP-DION/StrukturaUpraveINO_1000424/P1116025" xmlDataType="integer"/>
    </xmlCellPr>
  </singleXmlCell>
  <singleXmlCell id="129" xr6:uid="{00000000-000C-0000-FFFF-FFFF81000000}" r="C51" connectionId="0">
    <xmlCellPr id="1" xr6:uid="{00000000-0010-0000-8100-000001000000}" uniqueName="P1114524">
      <xmlPr mapId="1" xpath="/GIKU-UOP-DION/StrukturaUpraveINO_1000424/P1114524" xmlDataType="short"/>
    </xmlCellPr>
  </singleXmlCell>
  <singleXmlCell id="130" xr6:uid="{00000000-000C-0000-FFFF-FFFF82000000}" r="B52" connectionId="0">
    <xmlCellPr id="1" xr6:uid="{00000000-0010-0000-8200-000001000000}" uniqueName="P1116026">
      <xmlPr mapId="1" xpath="/GIKU-UOP-DION/StrukturaUpraveINO_1000424/P1116026" xmlDataType="integer"/>
    </xmlCellPr>
  </singleXmlCell>
  <singleXmlCell id="131" xr6:uid="{00000000-000C-0000-FFFF-FFFF83000000}" r="B53" connectionId="0">
    <xmlCellPr id="1" xr6:uid="{00000000-0010-0000-8300-000001000000}" uniqueName="P1116027">
      <xmlPr mapId="1" xpath="/GIKU-UOP-DION/StrukturaUpraveINO_1000424/P1116027" xmlDataType="integer"/>
    </xmlCellPr>
  </singleXmlCell>
  <singleXmlCell id="132" xr6:uid="{00000000-000C-0000-FFFF-FFFF84000000}" r="B54" connectionId="0">
    <xmlCellPr id="1" xr6:uid="{00000000-0010-0000-8400-000001000000}" uniqueName="P1116028">
      <xmlPr mapId="1" xpath="/GIKU-UOP-DION/StrukturaUpraveINO_1000424/P1116028" xmlDataType="integer"/>
    </xmlCellPr>
  </singleXmlCell>
  <singleXmlCell id="133" xr6:uid="{00000000-000C-0000-FFFF-FFFF85000000}" r="C55" connectionId="0">
    <xmlCellPr id="1" xr6:uid="{00000000-0010-0000-8500-000001000000}" uniqueName="P1114525">
      <xmlPr mapId="1" xpath="/GIKU-UOP-DION/StrukturaUpraveINO_1000424/P1114525" xmlDataType="short"/>
    </xmlCellPr>
  </singleXmlCell>
  <singleXmlCell id="134" xr6:uid="{00000000-000C-0000-FFFF-FFFF86000000}" r="C56" connectionId="0">
    <xmlCellPr id="1" xr6:uid="{00000000-0010-0000-8600-000001000000}" uniqueName="P1114336">
      <xmlPr mapId="1" xpath="/GIKU-UOP-DION/StrukturaUpraveINO_1000424/P1114336" xmlDataType="short"/>
    </xmlCellPr>
  </singleXmlCell>
  <singleXmlCell id="135" xr6:uid="{00000000-000C-0000-FFFF-FFFF87000000}" r="B57" connectionId="0">
    <xmlCellPr id="1" xr6:uid="{00000000-0010-0000-8700-000001000000}" uniqueName="P1116029">
      <xmlPr mapId="1" xpath="/GIKU-UOP-DION/StrukturaUpraveINO_1000424/P1116029" xmlDataType="integer"/>
    </xmlCellPr>
  </singleXmlCell>
  <singleXmlCell id="136" xr6:uid="{00000000-000C-0000-FFFF-FFFF88000000}" r="B58" connectionId="0">
    <xmlCellPr id="1" xr6:uid="{00000000-0010-0000-8800-000001000000}" uniqueName="P1116030">
      <xmlPr mapId="1" xpath="/GIKU-UOP-DION/StrukturaUpraveINO_1000424/P1116030" xmlDataType="integer"/>
    </xmlCellPr>
  </singleXmlCell>
  <singleXmlCell id="137" xr6:uid="{00000000-000C-0000-FFFF-FFFF89000000}" r="B59" connectionId="0">
    <xmlCellPr id="1" xr6:uid="{00000000-0010-0000-8900-000001000000}" uniqueName="P1116031">
      <xmlPr mapId="1" xpath="/GIKU-UOP-DION/StrukturaUpraveINO_1000424/P1116031" xmlDataType="integer"/>
    </xmlCellPr>
  </singleXmlCell>
  <singleXmlCell id="138" xr6:uid="{00000000-000C-0000-FFFF-FFFF8A000000}" r="C60" connectionId="0">
    <xmlCellPr id="1" xr6:uid="{00000000-0010-0000-8A00-000001000000}" uniqueName="P1114552">
      <xmlPr mapId="1" xpath="/GIKU-UOP-DION/StrukturaUpraveINO_1000424/P1114552" xmlDataType="short"/>
    </xmlCellPr>
  </singleXmlCell>
  <singleXmlCell id="139" xr6:uid="{00000000-000C-0000-FFFF-FFFF8B000000}" r="C61" connectionId="0">
    <xmlCellPr id="1" xr6:uid="{00000000-0010-0000-8B00-000001000000}" uniqueName="P1114553">
      <xmlPr mapId="1" xpath="/GIKU-UOP-DION/StrukturaUpraveINO_1000424/P1114553" xmlDataType="short"/>
    </xmlCellPr>
  </singleXmlCell>
  <singleXmlCell id="140" xr6:uid="{00000000-000C-0000-FFFF-FFFF8C000000}" r="C62" connectionId="0">
    <xmlCellPr id="1" xr6:uid="{00000000-0010-0000-8C00-000001000000}" uniqueName="P1114554">
      <xmlPr mapId="1" xpath="/GIKU-UOP-DION/StrukturaUpraveINO_1000424/P1114554" xmlDataType="short"/>
    </xmlCellPr>
  </singleXmlCell>
  <singleXmlCell id="141" xr6:uid="{00000000-000C-0000-FFFF-FFFF8D000000}" r="C63" connectionId="0">
    <xmlCellPr id="1" xr6:uid="{00000000-0010-0000-8D00-000001000000}" uniqueName="P1114555">
      <xmlPr mapId="1" xpath="/GIKU-UOP-DION/StrukturaUpraveINO_1000424/P1114555" xmlDataType="short"/>
    </xmlCellPr>
  </singleXmlCell>
  <singleXmlCell id="142" xr6:uid="{00000000-000C-0000-FFFF-FFFF8E000000}" r="C64" connectionId="0">
    <xmlCellPr id="1" xr6:uid="{00000000-0010-0000-8E00-000001000000}" uniqueName="P1114556">
      <xmlPr mapId="1" xpath="/GIKU-UOP-DION/StrukturaUpraveINO_1000424/P1114556" xmlDataType="short"/>
    </xmlCellPr>
  </singleXmlCell>
  <singleXmlCell id="143" xr6:uid="{00000000-000C-0000-FFFF-FFFF8F000000}" r="C65" connectionId="0">
    <xmlCellPr id="1" xr6:uid="{00000000-0010-0000-8F00-000001000000}" uniqueName="P1114557">
      <xmlPr mapId="1" xpath="/GIKU-UOP-DION/StrukturaUpraveINO_1000424/P1114557" xmlDataType="short"/>
    </xmlCellPr>
  </singleXmlCell>
  <singleXmlCell id="144" xr6:uid="{00000000-000C-0000-FFFF-FFFF90000000}" r="C66" connectionId="0">
    <xmlCellPr id="1" xr6:uid="{00000000-0010-0000-9000-000001000000}" uniqueName="P1114558">
      <xmlPr mapId="1" xpath="/GIKU-UOP-DION/StrukturaUpraveINO_1000424/P1114558" xmlDataType="short"/>
    </xmlCellPr>
  </singleXmlCell>
  <singleXmlCell id="145" xr6:uid="{00000000-000C-0000-FFFF-FFFF91000000}" r="C67" connectionId="0">
    <xmlCellPr id="1" xr6:uid="{00000000-0010-0000-9100-000001000000}" uniqueName="P1114559">
      <xmlPr mapId="1" xpath="/GIKU-UOP-DION/StrukturaUpraveINO_1000424/P1114559" xmlDataType="short"/>
    </xmlCellPr>
  </singleXmlCell>
  <singleXmlCell id="146" xr6:uid="{00000000-000C-0000-FFFF-FFFF92000000}" r="C68" connectionId="0">
    <xmlCellPr id="1" xr6:uid="{00000000-0010-0000-9200-000001000000}" uniqueName="P1114560">
      <xmlPr mapId="1" xpath="/GIKU-UOP-DION/StrukturaUpraveINO_1000424/P1114560" xmlDataType="short"/>
    </xmlCellPr>
  </singleXmlCell>
  <singleXmlCell id="147" xr6:uid="{00000000-000C-0000-FFFF-FFFF93000000}" r="C69" connectionId="0">
    <xmlCellPr id="1" xr6:uid="{00000000-0010-0000-9300-000001000000}" uniqueName="P1114321">
      <xmlPr mapId="1" xpath="/GIKU-UOP-DION/StrukturaUpraveINO_1000424/P1114321" xmlDataType="short"/>
    </xmlCellPr>
  </singleXmlCell>
  <singleXmlCell id="148" xr6:uid="{00000000-000C-0000-FFFF-FFFF94000000}" r="B70" connectionId="0">
    <xmlCellPr id="1" xr6:uid="{00000000-0010-0000-9400-000001000000}" uniqueName="P1114335">
      <xmlPr mapId="1" xpath="/GIKU-UOP-DION/StrukturaUpraveINO_1000424/P1114335" xmlDataType="decimal"/>
    </xmlCellPr>
  </singleXmlCell>
  <singleXmlCell id="149" xr6:uid="{00000000-000C-0000-FFFF-FFFF95000000}" r="C71" connectionId="0">
    <xmlCellPr id="1" xr6:uid="{00000000-0010-0000-9500-000001000000}" uniqueName="P1114322">
      <xmlPr mapId="1" xpath="/GIKU-UOP-DION/StrukturaUpraveINO_1000424/P1114322" xmlDataType="short"/>
    </xmlCellPr>
  </singleXmlCell>
  <singleXmlCell id="150" xr6:uid="{00000000-000C-0000-FFFF-FFFF96000000}" r="B72" connectionId="0">
    <xmlCellPr id="1" xr6:uid="{00000000-0010-0000-9600-000001000000}" uniqueName="P1114334">
      <xmlPr mapId="1" xpath="/GIKU-UOP-DION/StrukturaUpraveINO_1000424/P1114334" xmlDataType="decimal"/>
    </xmlCellPr>
  </singleXmlCell>
  <singleXmlCell id="151" xr6:uid="{00000000-000C-0000-FFFF-FFFF97000000}" r="C73" connectionId="0">
    <xmlCellPr id="1" xr6:uid="{00000000-0010-0000-9700-000001000000}" uniqueName="P1114323">
      <xmlPr mapId="1" xpath="/GIKU-UOP-DION/StrukturaUpraveINO_1000424/P1114323" xmlDataType="short"/>
    </xmlCellPr>
  </singleXmlCell>
  <singleXmlCell id="152" xr6:uid="{00000000-000C-0000-FFFF-FFFF98000000}" r="B74" connectionId="0">
    <xmlCellPr id="1" xr6:uid="{00000000-0010-0000-9800-000001000000}" uniqueName="P1114333">
      <xmlPr mapId="1" xpath="/GIKU-UOP-DION/StrukturaUpraveINO_1000424/P1114333" xmlDataType="decimal"/>
    </xmlCellPr>
  </singleXmlCell>
  <singleXmlCell id="153" xr6:uid="{00000000-000C-0000-FFFF-FFFF99000000}" r="C75" connectionId="0">
    <xmlCellPr id="1" xr6:uid="{00000000-0010-0000-9900-000001000000}" uniqueName="P1114324">
      <xmlPr mapId="1" xpath="/GIKU-UOP-DION/StrukturaUpraveINO_1000424/P1114324" xmlDataType="short"/>
    </xmlCellPr>
  </singleXmlCell>
  <singleXmlCell id="154" xr6:uid="{00000000-000C-0000-FFFF-FFFF9A000000}" r="B76" connectionId="0">
    <xmlCellPr id="1" xr6:uid="{00000000-0010-0000-9A00-000001000000}" uniqueName="P1114332">
      <xmlPr mapId="1" xpath="/GIKU-UOP-DION/StrukturaUpraveINO_1000424/P1114332" xmlDataType="decimal"/>
    </xmlCellPr>
  </singleXmlCell>
  <singleXmlCell id="155" xr6:uid="{00000000-000C-0000-FFFF-FFFF9B000000}" r="C77" connectionId="0">
    <xmlCellPr id="1" xr6:uid="{00000000-0010-0000-9B00-000001000000}" uniqueName="P1114325">
      <xmlPr mapId="1" xpath="/GIKU-UOP-DION/StrukturaUpraveINO_1000424/P1114325" xmlDataType="short"/>
    </xmlCellPr>
  </singleXmlCell>
  <singleXmlCell id="156" xr6:uid="{00000000-000C-0000-FFFF-FFFF9C000000}" r="B78" connectionId="0">
    <xmlCellPr id="1" xr6:uid="{00000000-0010-0000-9C00-000001000000}" uniqueName="P1114331">
      <xmlPr mapId="1" xpath="/GIKU-UOP-DION/StrukturaUpraveINO_1000424/P1114331" xmlDataType="decimal"/>
    </xmlCellPr>
  </singleXmlCell>
  <singleXmlCell id="157" xr6:uid="{00000000-000C-0000-FFFF-FFFF9D000000}" r="C79" connectionId="0">
    <xmlCellPr id="1" xr6:uid="{00000000-0010-0000-9D00-000001000000}" uniqueName="P1114326">
      <xmlPr mapId="1" xpath="/GIKU-UOP-DION/StrukturaUpraveINO_1000424/P1114326" xmlDataType="short"/>
    </xmlCellPr>
  </singleXmlCell>
  <singleXmlCell id="158" xr6:uid="{00000000-000C-0000-FFFF-FFFF9E000000}" r="B80" connectionId="0">
    <xmlCellPr id="1" xr6:uid="{00000000-0010-0000-9E00-000001000000}" uniqueName="P1114330">
      <xmlPr mapId="1" xpath="/GIKU-UOP-DION/StrukturaUpraveINO_1000424/P1114330"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59" xr6:uid="{00000000-000C-0000-FFFF-FFFF9F000000}" r="C2" connectionId="0">
    <xmlCellPr id="1" xr6:uid="{00000000-0010-0000-9F00-000001000000}" uniqueName="P1114386">
      <xmlPr mapId="1" xpath="/GIKU-UOP-DION/Naknade_1000425/P1114386" xmlDataType="short"/>
    </xmlCellPr>
  </singleXmlCell>
  <singleXmlCell id="160" xr6:uid="{00000000-000C-0000-FFFF-FFFFA0000000}" r="C3" connectionId="0">
    <xmlCellPr id="1" xr6:uid="{00000000-0010-0000-A000-000001000000}" uniqueName="P1114388">
      <xmlPr mapId="1" xpath="/GIKU-UOP-DION/Naknade_1000425/P1114388" xmlDataType="short"/>
    </xmlCellPr>
  </singleXmlCell>
  <singleXmlCell id="161" xr6:uid="{00000000-000C-0000-FFFF-FFFFA1000000}" r="C4" connectionId="0">
    <xmlCellPr id="1" xr6:uid="{00000000-0010-0000-A100-000001000000}" uniqueName="P1114390">
      <xmlPr mapId="1" xpath="/GIKU-UOP-DION/Naknade_1000425/P1114390" xmlDataType="short"/>
    </xmlCellPr>
  </singleXmlCell>
  <singleXmlCell id="162" xr6:uid="{00000000-000C-0000-FFFF-FFFFA2000000}" r="C5" connectionId="0">
    <xmlCellPr id="1" xr6:uid="{00000000-0010-0000-A200-000001000000}" uniqueName="P1114392">
      <xmlPr mapId="1" xpath="/GIKU-UOP-DION/Naknade_1000425/P1114392" xmlDataType="short"/>
    </xmlCellPr>
  </singleXmlCell>
  <singleXmlCell id="163" xr6:uid="{00000000-000C-0000-FFFF-FFFFA3000000}" r="C6" connectionId="0">
    <xmlCellPr id="1" xr6:uid="{00000000-0010-0000-A300-000001000000}" uniqueName="P1114400">
      <xmlPr mapId="1" xpath="/GIKU-UOP-DION/Naknade_1000425/P1114400" xmlDataType="short"/>
    </xmlCellPr>
  </singleXmlCell>
  <singleXmlCell id="164" xr6:uid="{00000000-000C-0000-FFFF-FFFFA4000000}" r="B7" connectionId="0">
    <xmlCellPr id="1" xr6:uid="{00000000-0010-0000-A400-000001000000}" uniqueName="P1114411">
      <xmlPr mapId="1" xpath="/GIKU-UOP-DION/Naknade_1000425/P1114411" xmlDataType="decimal"/>
    </xmlCellPr>
  </singleXmlCell>
  <singleXmlCell id="165" xr6:uid="{00000000-000C-0000-FFFF-FFFFA5000000}" r="B8" connectionId="0">
    <xmlCellPr id="1" xr6:uid="{00000000-0010-0000-A500-000001000000}" uniqueName="P1114414">
      <xmlPr mapId="1" xpath="/GIKU-UOP-DION/Naknade_1000425/P1114414" xmlDataType="decimal"/>
    </xmlCellPr>
  </singleXmlCell>
  <singleXmlCell id="166" xr6:uid="{00000000-000C-0000-FFFF-FFFFA6000000}" r="C9" connectionId="0">
    <xmlCellPr id="1" xr6:uid="{00000000-0010-0000-A600-000001000000}" uniqueName="P1114417">
      <xmlPr mapId="1" xpath="/GIKU-UOP-DION/Naknade_1000425/P1114417" xmlDataType="short"/>
    </xmlCellPr>
  </singleXmlCell>
  <singleXmlCell id="167" xr6:uid="{00000000-000C-0000-FFFF-FFFFA7000000}" r="B10" connectionId="0">
    <xmlCellPr id="1" xr6:uid="{00000000-0010-0000-A700-000001000000}" uniqueName="P1114419">
      <xmlPr mapId="1" xpath="/GIKU-UOP-DION/Naknade_1000425/P1114419" xmlDataType="decimal"/>
    </xmlCellPr>
  </singleXmlCell>
  <singleXmlCell id="168" xr6:uid="{00000000-000C-0000-FFFF-FFFFA8000000}" r="C11" connectionId="0">
    <xmlCellPr id="1" xr6:uid="{00000000-0010-0000-A800-000001000000}" uniqueName="P1114420">
      <xmlPr mapId="1" xpath="/GIKU-UOP-DION/Naknade_1000425/P1114420" xmlDataType="short"/>
    </xmlCellPr>
  </singleXmlCell>
  <singleXmlCell id="169" xr6:uid="{00000000-000C-0000-FFFF-FFFFA9000000}" r="B12" connectionId="0">
    <xmlCellPr id="1" xr6:uid="{00000000-0010-0000-A900-000001000000}" uniqueName="P1114421">
      <xmlPr mapId="1" xpath="/GIKU-UOP-DION/Naknade_1000425/P1114421" xmlDataType="integer"/>
    </xmlCellPr>
  </singleXmlCell>
  <singleXmlCell id="170" xr6:uid="{00000000-000C-0000-FFFF-FFFFAA000000}" r="B13" connectionId="0">
    <xmlCellPr id="1" xr6:uid="{00000000-0010-0000-AA00-000001000000}" uniqueName="P1114422">
      <xmlPr mapId="1" xpath="/GIKU-UOP-DION/Naknade_1000425/P1114422" xmlDataType="decimal"/>
    </xmlCellPr>
  </singleXmlCell>
  <singleXmlCell id="171" xr6:uid="{00000000-000C-0000-FFFF-FFFFAB000000}" r="C14" connectionId="0">
    <xmlCellPr id="1" xr6:uid="{00000000-0010-0000-AB00-000001000000}" uniqueName="P1114424">
      <xmlPr mapId="1" xpath="/GIKU-UOP-DION/Naknade_1000425/P1114424" xmlDataType="short"/>
    </xmlCellPr>
  </singleXmlCell>
  <singleXmlCell id="172" xr6:uid="{00000000-000C-0000-FFFF-FFFFAC000000}" r="B15" connectionId="0">
    <xmlCellPr id="1" xr6:uid="{00000000-0010-0000-AC00-000001000000}" uniqueName="P1114425">
      <xmlPr mapId="1" xpath="/GIKU-UOP-DION/Naknade_1000425/P1114425" xmlDataType="decimal"/>
    </xmlCellPr>
  </singleXmlCell>
  <singleXmlCell id="173" xr6:uid="{00000000-000C-0000-FFFF-FFFFAD000000}" r="C16" connectionId="0">
    <xmlCellPr id="1" xr6:uid="{00000000-0010-0000-AD00-000001000000}" uniqueName="P1114426">
      <xmlPr mapId="1" xpath="/GIKU-UOP-DION/Naknade_1000425/P1114426" xmlDataType="short"/>
    </xmlCellPr>
  </singleXmlCell>
  <singleXmlCell id="174" xr6:uid="{00000000-000C-0000-FFFF-FFFFAE000000}" r="B17" connectionId="0">
    <xmlCellPr id="1" xr6:uid="{00000000-0010-0000-AE00-000001000000}" uniqueName="P1114427">
      <xmlPr mapId="1" xpath="/GIKU-UOP-DION/Naknade_1000425/P1114427" xmlDataType="decimal"/>
    </xmlCellPr>
  </singleXmlCell>
  <singleXmlCell id="175" xr6:uid="{00000000-000C-0000-FFFF-FFFFAF000000}" r="C18" connectionId="0">
    <xmlCellPr id="1" xr6:uid="{00000000-0010-0000-AF00-000001000000}" uniqueName="P1114432">
      <xmlPr mapId="1" xpath="/GIKU-UOP-DION/Naknade_1000425/P1114432" xmlDataType="short"/>
    </xmlCellPr>
  </singleXmlCell>
  <singleXmlCell id="176" xr6:uid="{00000000-000C-0000-FFFF-FFFFB0000000}" r="B19" connectionId="0">
    <xmlCellPr id="1" xr6:uid="{00000000-0010-0000-B000-000001000000}" uniqueName="P1114436">
      <xmlPr mapId="1" xpath="/GIKU-UOP-DION/Naknade_1000425/P1114436" xmlDataType="decimal"/>
    </xmlCellPr>
  </singleXmlCell>
  <singleXmlCell id="177" xr6:uid="{00000000-000C-0000-FFFF-FFFFB1000000}" r="C20" connectionId="0">
    <xmlCellPr id="1" xr6:uid="{00000000-0010-0000-B100-000001000000}" uniqueName="P1114437">
      <xmlPr mapId="1" xpath="/GIKU-UOP-DION/Naknade_1000425/P1114437" xmlDataType="short"/>
    </xmlCellPr>
  </singleXmlCell>
  <singleXmlCell id="178" xr6:uid="{00000000-000C-0000-FFFF-FFFFB2000000}" r="C21" connectionId="0">
    <xmlCellPr id="1" xr6:uid="{00000000-0010-0000-B200-000001000000}" uniqueName="P1114447">
      <xmlPr mapId="1" xpath="/GIKU-UOP-DION/Naknade_1000425/P1114447" xmlDataType="short"/>
    </xmlCellPr>
  </singleXmlCell>
  <singleXmlCell id="179" xr6:uid="{00000000-000C-0000-FFFF-FFFFB3000000}" r="C22" connectionId="0">
    <xmlCellPr id="1" xr6:uid="{00000000-0010-0000-B300-000001000000}" uniqueName="P1114450">
      <xmlPr mapId="1" xpath="/GIKU-UOP-DION/Naknade_1000425/P1114450" xmlDataType="short"/>
    </xmlCellPr>
  </singleXmlCell>
  <singleXmlCell id="180" xr6:uid="{00000000-000C-0000-FFFF-FFFFB4000000}" r="C23" connectionId="0">
    <xmlCellPr id="1" xr6:uid="{00000000-0010-0000-B400-000001000000}" uniqueName="P1114453">
      <xmlPr mapId="1" xpath="/GIKU-UOP-DION/Naknade_1000425/P1114453" xmlDataType="short"/>
    </xmlCellPr>
  </singleXmlCell>
  <singleXmlCell id="181" xr6:uid="{00000000-000C-0000-FFFF-FFFFB5000000}" r="C24" connectionId="0">
    <xmlCellPr id="1" xr6:uid="{00000000-0010-0000-B500-000001000000}" uniqueName="P1114455">
      <xmlPr mapId="1" xpath="/GIKU-UOP-DION/Naknade_1000425/P1114455" xmlDataType="short"/>
    </xmlCellPr>
  </singleXmlCell>
  <singleXmlCell id="182" xr6:uid="{00000000-000C-0000-FFFF-FFFFB6000000}" r="C25" connectionId="0">
    <xmlCellPr id="1" xr6:uid="{00000000-0010-0000-B600-000001000000}" uniqueName="P1114458">
      <xmlPr mapId="1" xpath="/GIKU-UOP-DION/Naknade_1000425/P1114458" xmlDataType="short"/>
    </xmlCellPr>
  </singleXmlCell>
  <singleXmlCell id="183" xr6:uid="{00000000-000C-0000-FFFF-FFFFB7000000}" r="C26" connectionId="0">
    <xmlCellPr id="1" xr6:uid="{00000000-0010-0000-B700-000001000000}" uniqueName="P1114460">
      <xmlPr mapId="1" xpath="/GIKU-UOP-DION/Naknade_1000425/P1114460" xmlDataType="short"/>
    </xmlCellPr>
  </singleXmlCell>
  <singleXmlCell id="184" xr6:uid="{00000000-000C-0000-FFFF-FFFFB8000000}" r="B27" connectionId="0">
    <xmlCellPr id="1" xr6:uid="{00000000-0010-0000-B800-000001000000}" uniqueName="P1114463">
      <xmlPr mapId="1" xpath="/GIKU-UOP-DION/Naknade_1000425/P1114463" xmlDataType="decimal"/>
    </xmlCellPr>
  </singleXmlCell>
  <singleXmlCell id="185" xr6:uid="{00000000-000C-0000-FFFF-FFFFB9000000}" r="C28" connectionId="0">
    <xmlCellPr id="1" xr6:uid="{00000000-0010-0000-B900-000001000000}" uniqueName="P1114464">
      <xmlPr mapId="1" xpath="/GIKU-UOP-DION/Naknade_1000425/P1114464" xmlDataType="short"/>
    </xmlCellPr>
  </singleXmlCell>
  <singleXmlCell id="186" xr6:uid="{00000000-000C-0000-FFFF-FFFFBA000000}" r="B29" connectionId="0">
    <xmlCellPr id="1" xr6:uid="{00000000-0010-0000-BA00-000001000000}" uniqueName="P1114465">
      <xmlPr mapId="1" xpath="/GIKU-UOP-DION/Naknade_1000425/P1114465" xmlDataType="decimal"/>
    </xmlCellPr>
  </singleXmlCell>
  <singleXmlCell id="187" xr6:uid="{00000000-000C-0000-FFFF-FFFFBB000000}" r="C30" connectionId="0">
    <xmlCellPr id="1" xr6:uid="{00000000-0010-0000-BB00-000001000000}" uniqueName="P1114471">
      <xmlPr mapId="1" xpath="/GIKU-UOP-DION/Naknade_1000425/P1114471" xmlDataType="short"/>
    </xmlCellPr>
  </singleXmlCell>
  <singleXmlCell id="188" xr6:uid="{00000000-000C-0000-FFFF-FFFFBC000000}" r="C31" connectionId="0">
    <xmlCellPr id="1" xr6:uid="{00000000-0010-0000-BC00-000001000000}" uniqueName="P1114472">
      <xmlPr mapId="1" xpath="/GIKU-UOP-DION/Naknade_1000425/P1114472" xmlDataType="short"/>
    </xmlCellPr>
  </singleXmlCell>
  <singleXmlCell id="189" xr6:uid="{00000000-000C-0000-FFFF-FFFFBD000000}" r="B32" connectionId="0">
    <xmlCellPr id="1" xr6:uid="{00000000-0010-0000-BD00-000001000000}" uniqueName="P1114474">
      <xmlPr mapId="1" xpath="/GIKU-UOP-DION/Naknade_1000425/P1114474" xmlDataType="decimal"/>
    </xmlCellPr>
  </singleXmlCell>
  <singleXmlCell id="190" xr6:uid="{00000000-000C-0000-FFFF-FFFFBE000000}" r="B33" connectionId="0">
    <xmlCellPr id="1" xr6:uid="{00000000-0010-0000-BE00-000001000000}" uniqueName="P1114476">
      <xmlPr mapId="1" xpath="/GIKU-UOP-DION/Naknade_1000425/P1114476" xmlDataType="decimal"/>
    </xmlCellPr>
  </singleXmlCell>
  <singleXmlCell id="191" xr6:uid="{00000000-000C-0000-FFFF-FFFFBF000000}" r="C34" connectionId="0">
    <xmlCellPr id="1" xr6:uid="{00000000-0010-0000-BF00-000001000000}" uniqueName="P1114486">
      <xmlPr mapId="1" xpath="/GIKU-UOP-DION/Naknade_1000425/P1114486" xmlDataType="short"/>
    </xmlCellPr>
  </singleXmlCell>
  <singleXmlCell id="192" xr6:uid="{00000000-000C-0000-FFFF-FFFFC0000000}" r="B35" connectionId="0">
    <xmlCellPr id="1" xr6:uid="{00000000-0010-0000-C000-000001000000}" uniqueName="P1114488">
      <xmlPr mapId="1" xpath="/GIKU-UOP-DION/Naknade_1000425/P1114488" xmlDataType="decimal"/>
    </xmlCellPr>
  </singleXmlCell>
  <singleXmlCell id="193" xr6:uid="{00000000-000C-0000-FFFF-FFFFC1000000}" r="C36" connectionId="0">
    <xmlCellPr id="1" xr6:uid="{00000000-0010-0000-C100-000001000000}" uniqueName="P1114492">
      <xmlPr mapId="1" xpath="/GIKU-UOP-DION/Naknade_1000425/P1114492" xmlDataType="short"/>
    </xmlCellPr>
  </singleXmlCell>
  <singleXmlCell id="194" xr6:uid="{00000000-000C-0000-FFFF-FFFFC2000000}" r="B37" connectionId="0">
    <xmlCellPr id="1" xr6:uid="{00000000-0010-0000-C200-000001000000}" uniqueName="P1114496">
      <xmlPr mapId="1" xpath="/GIKU-UOP-DION/Naknade_1000425/P1114496" xmlDataType="integer"/>
    </xmlCellPr>
  </singleXmlCell>
  <singleXmlCell id="195" xr6:uid="{00000000-000C-0000-FFFF-FFFFC3000000}" r="B38" connectionId="0">
    <xmlCellPr id="1" xr6:uid="{00000000-0010-0000-C300-000001000000}" uniqueName="P1114493">
      <xmlPr mapId="1" xpath="/GIKU-UOP-DION/Naknade_1000425/P1114493" xmlDataType="decimal"/>
    </xmlCellPr>
  </singleXmlCell>
  <singleXmlCell id="196" xr6:uid="{00000000-000C-0000-FFFF-FFFFC4000000}" r="C39" connectionId="0">
    <xmlCellPr id="1" xr6:uid="{00000000-0010-0000-C400-000001000000}" uniqueName="P1114498">
      <xmlPr mapId="1" xpath="/GIKU-UOP-DION/Naknade_1000425/P1114498" xmlDataType="short"/>
    </xmlCellPr>
  </singleXmlCell>
  <singleXmlCell id="197" xr6:uid="{00000000-000C-0000-FFFF-FFFFC5000000}" r="B40" connectionId="0">
    <xmlCellPr id="1" xr6:uid="{00000000-0010-0000-C500-000001000000}" uniqueName="P1114499">
      <xmlPr mapId="1" xpath="/GIKU-UOP-DION/Naknade_1000425/P1114499" xmlDataType="decimal"/>
    </xmlCellPr>
  </singleXmlCell>
  <singleXmlCell id="198" xr6:uid="{00000000-000C-0000-FFFF-FFFFC6000000}" r="C41" connectionId="0">
    <xmlCellPr id="1" xr6:uid="{00000000-0010-0000-C600-000001000000}" uniqueName="P1114501">
      <xmlPr mapId="1" xpath="/GIKU-UOP-DION/Naknade_1000425/P1114501" xmlDataType="short"/>
    </xmlCellPr>
  </singleXmlCell>
  <singleXmlCell id="199" xr6:uid="{00000000-000C-0000-FFFF-FFFFC7000000}" r="B42" connectionId="0">
    <xmlCellPr id="1" xr6:uid="{00000000-0010-0000-C700-000001000000}" uniqueName="P1114502">
      <xmlPr mapId="1" xpath="/GIKU-UOP-DION/Naknade_1000425/P1114502" xmlDataType="decimal"/>
    </xmlCellPr>
  </singleXmlCell>
  <singleXmlCell id="200" xr6:uid="{00000000-000C-0000-FFFF-FFFFC8000000}" r="C43" connectionId="0">
    <xmlCellPr id="1" xr6:uid="{00000000-0010-0000-C800-000001000000}" uniqueName="P1114503">
      <xmlPr mapId="1" xpath="/GIKU-UOP-DION/Naknade_1000425/P1114503" xmlDataType="short"/>
    </xmlCellPr>
  </singleXmlCell>
  <singleXmlCell id="201" xr6:uid="{00000000-000C-0000-FFFF-FFFFC9000000}" r="B44" connectionId="0">
    <xmlCellPr id="1" xr6:uid="{00000000-0010-0000-C900-000001000000}" uniqueName="P1114505">
      <xmlPr mapId="1" xpath="/GIKU-UOP-DION/Naknade_1000425/P1114505" xmlDataType="decimal"/>
    </xmlCellPr>
  </singleXmlCell>
</singleXmlCells>
</file>

<file path=xl/tables/tableSingleCells7.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02" xr6:uid="{00000000-000C-0000-FFFF-FFFFCA000000}" r="C2" connectionId="0">
    <xmlCellPr id="1" xr6:uid="{00000000-0010-0000-CA00-000001000000}" uniqueName="P1114369">
      <xmlPr mapId="1" xpath="/GIKU-UOP-DION/Opcije_1000426/P1114369" xmlDataType="short"/>
    </xmlCellPr>
  </singleXmlCell>
  <singleXmlCell id="203" xr6:uid="{00000000-000C-0000-FFFF-FFFFCB000000}" r="B3" connectionId="0">
    <xmlCellPr id="1" xr6:uid="{00000000-0010-0000-CB00-000001000000}" uniqueName="P1114473">
      <xmlPr mapId="1" xpath="/GIKU-UOP-DION/Opcije_1000426/P1114473" xmlDataType="date"/>
    </xmlCellPr>
  </singleXmlCell>
  <singleXmlCell id="204" xr6:uid="{00000000-000C-0000-FFFF-FFFFCC000000}" r="B4" connectionId="0">
    <xmlCellPr id="1" xr6:uid="{00000000-0010-0000-CC00-000001000000}" uniqueName="P1114375">
      <xmlPr mapId="1" xpath="/GIKU-UOP-DION/Opcije_1000426/P1114375" xmlDataType="integer"/>
    </xmlCellPr>
  </singleXmlCell>
  <singleXmlCell id="205" xr6:uid="{00000000-000C-0000-FFFF-FFFFCD000000}" r="B5" connectionId="0">
    <xmlCellPr id="1" xr6:uid="{00000000-0010-0000-CD00-000001000000}" uniqueName="P1114376">
      <xmlPr mapId="1" xpath="/GIKU-UOP-DION/Opcije_1000426/P1114376" xmlDataType="integer"/>
    </xmlCellPr>
  </singleXmlCell>
  <singleXmlCell id="206" xr6:uid="{00000000-000C-0000-FFFF-FFFFCE000000}" r="B6" connectionId="0">
    <xmlCellPr id="1" xr6:uid="{00000000-0010-0000-CE00-000001000000}" uniqueName="P1114475">
      <xmlPr mapId="1" xpath="/GIKU-UOP-DION/Opcije_1000426/P1114475" xmlDataType="decimal"/>
    </xmlCellPr>
  </singleXmlCell>
  <singleXmlCell id="207" xr6:uid="{00000000-000C-0000-FFFF-FFFFCF000000}" r="C7" connectionId="0">
    <xmlCellPr id="1" xr6:uid="{00000000-0010-0000-CF00-000001000000}" uniqueName="P1114477">
      <xmlPr mapId="1" xpath="/GIKU-UOP-DION/Opcije_1000426/P1114477" xmlDataType="short"/>
    </xmlCellPr>
  </singleXmlCell>
  <singleXmlCell id="208" xr6:uid="{00000000-000C-0000-FFFF-FFFFD0000000}" r="B8" connectionId="0">
    <xmlCellPr id="1" xr6:uid="{00000000-0010-0000-D000-000001000000}" uniqueName="P1114478">
      <xmlPr mapId="1" xpath="/GIKU-UOP-DION/Opcije_1000426/P1114478" xmlDataType="date"/>
    </xmlCellPr>
  </singleXmlCell>
  <singleXmlCell id="209" xr6:uid="{00000000-000C-0000-FFFF-FFFFD1000000}" r="B9" connectionId="0">
    <xmlCellPr id="1" xr6:uid="{00000000-0010-0000-D100-000001000000}" uniqueName="P1114377">
      <xmlPr mapId="1" xpath="/GIKU-UOP-DION/Opcije_1000426/P1114377" xmlDataType="integer"/>
    </xmlCellPr>
  </singleXmlCell>
  <singleXmlCell id="210" xr6:uid="{00000000-000C-0000-FFFF-FFFFD2000000}" r="B10" connectionId="0">
    <xmlCellPr id="1" xr6:uid="{00000000-0010-0000-D200-000001000000}" uniqueName="P1114378">
      <xmlPr mapId="1" xpath="/GIKU-UOP-DION/Opcije_1000426/P1114378" xmlDataType="integer"/>
    </xmlCellPr>
  </singleXmlCell>
  <singleXmlCell id="216" xr6:uid="{00000000-000C-0000-FFFF-FFFFD3000000}" r="B11" connectionId="0">
    <xmlCellPr id="1" xr6:uid="{00000000-0010-0000-D300-000001000000}" uniqueName="P1114481">
      <xmlPr mapId="1" xpath="/GIKU-UOP-DION/Opcije_1000426/P1114481" xmlDataType="decimal"/>
    </xmlCellPr>
  </singleXmlCell>
</singleXmlCells>
</file>

<file path=xl/tables/tableSingleCells8.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23" xr6:uid="{00000000-000C-0000-FFFF-FFFFD4000000}" r="C2" connectionId="0">
    <xmlCellPr id="1" xr6:uid="{00000000-0010-0000-D400-000001000000}" uniqueName="P1114352">
      <xmlPr mapId="1" xpath="/GIKU-UOP-DION/GSOpce_1000427/P1114352" xmlDataType="short"/>
    </xmlCellPr>
  </singleXmlCell>
  <singleXmlCell id="224" xr6:uid="{00000000-000C-0000-FFFF-FFFFD5000000}" r="B3" connectionId="0">
    <xmlCellPr id="1" xr6:uid="{00000000-0010-0000-D500-000001000000}" uniqueName="P1114361">
      <xmlPr mapId="1" xpath="/GIKU-UOP-DION/GSOpce_1000427/P1114361" xmlDataType="date"/>
    </xmlCellPr>
  </singleXmlCell>
  <singleXmlCell id="225" xr6:uid="{00000000-000C-0000-FFFF-FFFFD6000000}" r="C4" connectionId="0">
    <xmlCellPr id="1" xr6:uid="{00000000-0010-0000-D600-000001000000}" uniqueName="P1114353">
      <xmlPr mapId="1" xpath="/GIKU-UOP-DION/GSOpce_1000427/P1114353" xmlDataType="short"/>
    </xmlCellPr>
  </singleXmlCell>
  <singleXmlCell id="226" xr6:uid="{00000000-000C-0000-FFFF-FFFFD7000000}" r="C5" connectionId="0">
    <xmlCellPr id="1" xr6:uid="{00000000-0010-0000-D700-000001000000}" uniqueName="P1114354">
      <xmlPr mapId="1" xpath="/GIKU-UOP-DION/GSOpce_1000427/P1114354" xmlDataType="short"/>
    </xmlCellPr>
  </singleXmlCell>
  <singleXmlCell id="227" xr6:uid="{00000000-000C-0000-FFFF-FFFFD8000000}" r="C6" connectionId="0">
    <xmlCellPr id="1" xr6:uid="{00000000-0010-0000-D800-000001000000}" uniqueName="P1114357">
      <xmlPr mapId="1" xpath="/GIKU-UOP-DION/GSOpce_1000427/P1114357" xmlDataType="short"/>
    </xmlCellPr>
  </singleXmlCell>
</singleXmlCells>
</file>

<file path=xl/tables/tableSingleCells9.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28" xr6:uid="{00000000-000C-0000-FFFF-FFFFDA000000}" r="C2" connectionId="0">
    <xmlCellPr id="1" xr6:uid="{00000000-0010-0000-DA00-000001000000}" uniqueName="P1114394">
      <xmlPr mapId="1" xpath="/GIKU-UOP-DION/VlastiteDionice_1000429/P1114394" xmlDataType="short"/>
    </xmlCellPr>
  </singleXmlCell>
  <singleXmlCell id="229" xr6:uid="{00000000-000C-0000-FFFF-FFFFDB000000}" r="B3" connectionId="0">
    <xmlCellPr id="1" xr6:uid="{00000000-0010-0000-DB00-000001000000}" uniqueName="P1114396">
      <xmlPr mapId="1" xpath="/GIKU-UOP-DION/VlastiteDionice_1000429/P1114396" xmlDataType="decimal"/>
    </xmlCellPr>
  </singleXmlCell>
  <singleXmlCell id="230" xr6:uid="{00000000-000C-0000-FFFF-FFFFDC000000}" r="C4" connectionId="0">
    <xmlCellPr id="1" xr6:uid="{00000000-0010-0000-DC00-000001000000}" uniqueName="P1114397">
      <xmlPr mapId="1" xpath="/GIKU-UOP-DION/VlastiteDionice_1000429/P1114397" xmlDataType="short"/>
    </xmlCellPr>
  </singleXmlCell>
  <singleXmlCell id="231" xr6:uid="{00000000-000C-0000-FFFF-FFFFDD000000}" r="B5" connectionId="0">
    <xmlCellPr id="1" xr6:uid="{00000000-0010-0000-DD00-000001000000}" uniqueName="P1114398">
      <xmlPr mapId="1" xpath="/GIKU-UOP-DION/VlastiteDionice_1000429/P1114398" xmlDataType="decimal"/>
    </xmlCellPr>
  </singleXmlCell>
  <singleXmlCell id="233" xr6:uid="{00000000-000C-0000-FFFF-FFFFDE000000}" r="C6" connectionId="0">
    <xmlCellPr id="1" xr6:uid="{00000000-0010-0000-DE00-000001000000}" uniqueName="P1114399">
      <xmlPr mapId="1" xpath="/GIKU-UOP-DION/VlastiteDionice_1000429/P1114399" xmlDataType="short"/>
    </xmlCellPr>
  </singleXmlCell>
  <singleXmlCell id="234" xr6:uid="{00000000-000C-0000-FFFF-FFFFDF000000}" r="B7" connectionId="0">
    <xmlCellPr id="1" xr6:uid="{00000000-0010-0000-DF00-000001000000}" uniqueName="P1114403">
      <xmlPr mapId="1" xpath="/GIKU-UOP-DION/VlastiteDionice_1000429/P1114403" xmlDataType="date"/>
    </xmlCellPr>
  </singleXmlCell>
  <singleXmlCell id="235" xr6:uid="{00000000-000C-0000-FFFF-FFFFE0000000}" r="C8" connectionId="0">
    <xmlCellPr id="1" xr6:uid="{00000000-0010-0000-E000-000001000000}" uniqueName="P1114408">
      <xmlPr mapId="1" xpath="/GIKU-UOP-DION/VlastiteDionice_1000429/P1114408" xmlDataType="short"/>
    </xmlCellPr>
  </singleXmlCell>
  <singleXmlCell id="236" xr6:uid="{00000000-000C-0000-FFFF-FFFFE1000000}" r="B9" connectionId="0">
    <xmlCellPr id="1" xr6:uid="{00000000-0010-0000-E100-000001000000}" uniqueName="P1114409">
      <xmlPr mapId="1" xpath="/GIKU-UOP-DION/VlastiteDionice_1000429/P1114409" xmlDataType="decimal"/>
    </xmlCellPr>
  </singleXmlCell>
  <singleXmlCell id="237" xr6:uid="{00000000-000C-0000-FFFF-FFFFE2000000}" r="C10" connectionId="0">
    <xmlCellPr id="1" xr6:uid="{00000000-0010-0000-E200-000001000000}" uniqueName="P1114415">
      <xmlPr mapId="1" xpath="/GIKU-UOP-DION/VlastiteDionice_1000429/P1114415" xmlDataType="short"/>
    </xmlCellPr>
  </singleXmlCell>
  <singleXmlCell id="238" xr6:uid="{00000000-000C-0000-FFFF-FFFFE3000000}" r="B11" connectionId="0">
    <xmlCellPr id="1" xr6:uid="{00000000-0010-0000-E300-000001000000}" uniqueName="P1114416">
      <xmlPr mapId="1" xpath="/GIKU-UOP-DION/VlastiteDionice_1000429/P1114416" xmlDataType="decimal"/>
    </xmlCellPr>
  </singleXmlCell>
  <singleXmlCell id="239" xr6:uid="{00000000-000C-0000-FFFF-FFFFE4000000}" r="C12" connectionId="0">
    <xmlCellPr id="1" xr6:uid="{00000000-0010-0000-E400-000001000000}" uniqueName="P1114423">
      <xmlPr mapId="1" xpath="/GIKU-UOP-DION/VlastiteDionice_1000429/P1114423" xmlDataType="short"/>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15" dT="2020-07-08T11:52:00.43" personId="{C07713E9-B948-426B-8876-323C4F3E42BF}" id="{397416BE-EAC4-41C5-A349-C88051328F32}">
    <text>bruto trošak</text>
  </threadedComment>
  <threadedComment ref="B16" dT="2020-07-08T11:51:49.34" personId="{C07713E9-B948-426B-8876-323C4F3E42BF}" id="{11620626-C36D-4BF3-806A-2D5090613F2C}">
    <text>bruto trošak</text>
  </threadedComment>
</ThreadedComments>
</file>

<file path=xl/threadedComments/threadedComment2.xml><?xml version="1.0" encoding="utf-8"?>
<ThreadedComments xmlns="http://schemas.microsoft.com/office/spreadsheetml/2018/threadedcomments" xmlns:x="http://schemas.openxmlformats.org/spreadsheetml/2006/main">
  <threadedComment ref="B19" dT="2020-07-08T11:46:11.52" personId="{C07713E9-B948-426B-8876-323C4F3E42BF}" id="{40CDEFB5-FC1A-473A-B38E-2BD97824CEEF}">
    <text>Članica uprave Uzelac</text>
  </threadedComment>
  <threadedComment ref="B32" dT="2020-07-08T11:46:26.61" personId="{C07713E9-B948-426B-8876-323C4F3E42BF}" id="{D71FEF14-16FA-48AB-90A7-2EE5DB2FE1EF}">
    <text>Bruto trošak</text>
  </threadedComment>
  <threadedComment ref="B42" dT="2020-07-08T11:44:11.82" personId="{C07713E9-B948-426B-8876-323C4F3E42BF}" id="{EC513D82-546B-4213-B8B8-44C56A558D70}">
    <text>Bruto trošak</text>
  </threadedComment>
  <threadedComment ref="B44" dT="2020-07-08T11:44:30.27" personId="{C07713E9-B948-426B-8876-323C4F3E42BF}" id="{2D8917FE-4076-4E09-8DC1-0E842B9D17CA}">
    <text>neoporezive naknade</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tableSingleCells" Target="../tables/tableSingleCells7.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tableSingleCells" Target="../tables/tableSingleCells8.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tableSingleCells" Target="../tables/tableSingleCells9.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tableSingleCells" Target="../tables/tableSingleCells10.xml"/></Relationships>
</file>

<file path=xl/worksheets/_rels/sheet15.xml.rels><?xml version="1.0" encoding="UTF-8" standalone="yes"?>
<Relationships xmlns="http://schemas.openxmlformats.org/package/2006/relationships"><Relationship Id="rId2" Type="http://schemas.openxmlformats.org/officeDocument/2006/relationships/tableSingleCells" Target="../tables/tableSingleCells11.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tableSingleCells" Target="../tables/tableSingleCells12.x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2" Type="http://schemas.openxmlformats.org/officeDocument/2006/relationships/tableSingleCells" Target="../tables/tableSingleCells13.x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2" Type="http://schemas.openxmlformats.org/officeDocument/2006/relationships/tableSingleCells" Target="../tables/tableSingleCells14.x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SingleCells" Target="../tables/tableSingleCells2.xml"/><Relationship Id="rId2" Type="http://schemas.openxmlformats.org/officeDocument/2006/relationships/vmlDrawing" Target="../drawings/vmlDrawing1.vml"/><Relationship Id="rId1" Type="http://schemas.openxmlformats.org/officeDocument/2006/relationships/printerSettings" Target="../printerSettings/printerSettings3.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tableSingleCells" Target="../tables/tableSingleCells6.xml"/><Relationship Id="rId2" Type="http://schemas.openxmlformats.org/officeDocument/2006/relationships/vmlDrawing" Target="../drawings/vmlDrawing2.vml"/><Relationship Id="rId1" Type="http://schemas.openxmlformats.org/officeDocument/2006/relationships/printerSettings" Target="../printerSettings/printerSettings9.bin"/><Relationship Id="rId5" Type="http://schemas.microsoft.com/office/2017/10/relationships/threadedComment" Target="../threadedComments/threadedComment2.xml"/><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M15"/>
  <sheetViews>
    <sheetView showGridLines="0" workbookViewId="0">
      <selection sqref="A1:M1"/>
    </sheetView>
  </sheetViews>
  <sheetFormatPr defaultRowHeight="15" x14ac:dyDescent="0.25"/>
  <sheetData>
    <row r="1" spans="1:13" x14ac:dyDescent="0.25">
      <c r="A1" s="153" t="s">
        <v>28</v>
      </c>
      <c r="B1" s="153"/>
      <c r="C1" s="153"/>
      <c r="D1" s="153"/>
      <c r="E1" s="153"/>
      <c r="F1" s="153"/>
      <c r="G1" s="153"/>
      <c r="H1" s="153"/>
      <c r="I1" s="153"/>
      <c r="J1" s="153"/>
      <c r="K1" s="153"/>
      <c r="L1" s="153"/>
      <c r="M1" s="153"/>
    </row>
    <row r="2" spans="1:13" x14ac:dyDescent="0.25">
      <c r="A2" s="105"/>
      <c r="B2" s="105"/>
      <c r="C2" s="105"/>
      <c r="D2" s="105"/>
      <c r="E2" s="105"/>
      <c r="F2" s="105"/>
      <c r="G2" s="105"/>
      <c r="H2" s="105"/>
      <c r="I2" s="105"/>
      <c r="J2" s="105"/>
      <c r="K2" s="105"/>
      <c r="L2" s="105"/>
      <c r="M2" s="105"/>
    </row>
    <row r="3" spans="1:13" ht="15" customHeight="1" x14ac:dyDescent="0.25">
      <c r="A3" s="154" t="s">
        <v>663</v>
      </c>
      <c r="B3" s="154"/>
      <c r="C3" s="154"/>
      <c r="D3" s="154"/>
      <c r="E3" s="154"/>
      <c r="F3" s="154"/>
      <c r="G3" s="154"/>
      <c r="H3" s="154"/>
      <c r="I3" s="154"/>
      <c r="J3" s="154"/>
      <c r="K3" s="154"/>
      <c r="L3" s="154"/>
      <c r="M3" s="154"/>
    </row>
    <row r="4" spans="1:13" x14ac:dyDescent="0.25">
      <c r="A4" s="154"/>
      <c r="B4" s="154"/>
      <c r="C4" s="154"/>
      <c r="D4" s="154"/>
      <c r="E4" s="154"/>
      <c r="F4" s="154"/>
      <c r="G4" s="154"/>
      <c r="H4" s="154"/>
      <c r="I4" s="154"/>
      <c r="J4" s="154"/>
      <c r="K4" s="154"/>
      <c r="L4" s="154"/>
      <c r="M4" s="154"/>
    </row>
    <row r="5" spans="1:13" x14ac:dyDescent="0.25">
      <c r="A5" s="154"/>
      <c r="B5" s="154"/>
      <c r="C5" s="154"/>
      <c r="D5" s="154"/>
      <c r="E5" s="154"/>
      <c r="F5" s="154"/>
      <c r="G5" s="154"/>
      <c r="H5" s="154"/>
      <c r="I5" s="154"/>
      <c r="J5" s="154"/>
      <c r="K5" s="154"/>
      <c r="L5" s="154"/>
      <c r="M5" s="154"/>
    </row>
    <row r="6" spans="1:13" x14ac:dyDescent="0.25">
      <c r="A6" s="154"/>
      <c r="B6" s="154"/>
      <c r="C6" s="154"/>
      <c r="D6" s="154"/>
      <c r="E6" s="154"/>
      <c r="F6" s="154"/>
      <c r="G6" s="154"/>
      <c r="H6" s="154"/>
      <c r="I6" s="154"/>
      <c r="J6" s="154"/>
      <c r="K6" s="154"/>
      <c r="L6" s="154"/>
      <c r="M6" s="154"/>
    </row>
    <row r="7" spans="1:13" x14ac:dyDescent="0.25">
      <c r="A7" s="154"/>
      <c r="B7" s="154"/>
      <c r="C7" s="154"/>
      <c r="D7" s="154"/>
      <c r="E7" s="154"/>
      <c r="F7" s="154"/>
      <c r="G7" s="154"/>
      <c r="H7" s="154"/>
      <c r="I7" s="154"/>
      <c r="J7" s="154"/>
      <c r="K7" s="154"/>
      <c r="L7" s="154"/>
      <c r="M7" s="154"/>
    </row>
    <row r="8" spans="1:13" x14ac:dyDescent="0.25">
      <c r="A8" s="154"/>
      <c r="B8" s="154"/>
      <c r="C8" s="154"/>
      <c r="D8" s="154"/>
      <c r="E8" s="154"/>
      <c r="F8" s="154"/>
      <c r="G8" s="154"/>
      <c r="H8" s="154"/>
      <c r="I8" s="154"/>
      <c r="J8" s="154"/>
      <c r="K8" s="154"/>
      <c r="L8" s="154"/>
      <c r="M8" s="154"/>
    </row>
    <row r="9" spans="1:13" x14ac:dyDescent="0.25">
      <c r="A9" s="154"/>
      <c r="B9" s="154"/>
      <c r="C9" s="154"/>
      <c r="D9" s="154"/>
      <c r="E9" s="154"/>
      <c r="F9" s="154"/>
      <c r="G9" s="154"/>
      <c r="H9" s="154"/>
      <c r="I9" s="154"/>
      <c r="J9" s="154"/>
      <c r="K9" s="154"/>
      <c r="L9" s="154"/>
      <c r="M9" s="154"/>
    </row>
    <row r="10" spans="1:13" x14ac:dyDescent="0.25">
      <c r="A10" s="154"/>
      <c r="B10" s="154"/>
      <c r="C10" s="154"/>
      <c r="D10" s="154"/>
      <c r="E10" s="154"/>
      <c r="F10" s="154"/>
      <c r="G10" s="154"/>
      <c r="H10" s="154"/>
      <c r="I10" s="154"/>
      <c r="J10" s="154"/>
      <c r="K10" s="154"/>
      <c r="L10" s="154"/>
      <c r="M10" s="154"/>
    </row>
    <row r="11" spans="1:13" x14ac:dyDescent="0.25">
      <c r="A11" s="154"/>
      <c r="B11" s="154"/>
      <c r="C11" s="154"/>
      <c r="D11" s="154"/>
      <c r="E11" s="154"/>
      <c r="F11" s="154"/>
      <c r="G11" s="154"/>
      <c r="H11" s="154"/>
      <c r="I11" s="154"/>
      <c r="J11" s="154"/>
      <c r="K11" s="154"/>
      <c r="L11" s="154"/>
      <c r="M11" s="154"/>
    </row>
    <row r="12" spans="1:13" x14ac:dyDescent="0.25">
      <c r="A12" s="154"/>
      <c r="B12" s="154"/>
      <c r="C12" s="154"/>
      <c r="D12" s="154"/>
      <c r="E12" s="154"/>
      <c r="F12" s="154"/>
      <c r="G12" s="154"/>
      <c r="H12" s="154"/>
      <c r="I12" s="154"/>
      <c r="J12" s="154"/>
      <c r="K12" s="154"/>
      <c r="L12" s="154"/>
      <c r="M12" s="154"/>
    </row>
    <row r="13" spans="1:13" x14ac:dyDescent="0.25">
      <c r="A13" s="154"/>
      <c r="B13" s="154"/>
      <c r="C13" s="154"/>
      <c r="D13" s="154"/>
      <c r="E13" s="154"/>
      <c r="F13" s="154"/>
      <c r="G13" s="154"/>
      <c r="H13" s="154"/>
      <c r="I13" s="154"/>
      <c r="J13" s="154"/>
      <c r="K13" s="154"/>
      <c r="L13" s="154"/>
      <c r="M13" s="154"/>
    </row>
    <row r="14" spans="1:13" x14ac:dyDescent="0.25">
      <c r="A14" s="154"/>
      <c r="B14" s="154"/>
      <c r="C14" s="154"/>
      <c r="D14" s="154"/>
      <c r="E14" s="154"/>
      <c r="F14" s="154"/>
      <c r="G14" s="154"/>
      <c r="H14" s="154"/>
      <c r="I14" s="154"/>
      <c r="J14" s="154"/>
      <c r="K14" s="154"/>
      <c r="L14" s="154"/>
      <c r="M14" s="154"/>
    </row>
    <row r="15" spans="1:13" x14ac:dyDescent="0.25">
      <c r="A15" s="154"/>
      <c r="B15" s="154"/>
      <c r="C15" s="154"/>
      <c r="D15" s="154"/>
      <c r="E15" s="154"/>
      <c r="F15" s="154"/>
      <c r="G15" s="154"/>
      <c r="H15" s="154"/>
      <c r="I15" s="154"/>
      <c r="J15" s="154"/>
      <c r="K15" s="154"/>
      <c r="L15" s="154"/>
      <c r="M15" s="154"/>
    </row>
  </sheetData>
  <sheetProtection algorithmName="SHA-512" hashValue="/OHikIyKBG6v2Uz4GC3+fpzmvaq89LAT5uSoeRtxhv7Zp4mAUQ53mhS112e7wRFXLdefCNtf5sgUMjrhABolgQ==" saltValue="Pu31bY9xI+DWpgjKkITiHw==" spinCount="100000" sheet="1" objects="1" scenarios="1"/>
  <mergeCells count="2">
    <mergeCell ref="A1:M1"/>
    <mergeCell ref="A3:M15"/>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dimension ref="A1:D11"/>
  <sheetViews>
    <sheetView showGridLines="0" workbookViewId="0">
      <selection sqref="A1:B1048576"/>
    </sheetView>
  </sheetViews>
  <sheetFormatPr defaultRowHeight="12" x14ac:dyDescent="0.2"/>
  <cols>
    <col min="1" max="1" width="33.140625" style="2" customWidth="1"/>
    <col min="2" max="2" width="16.5703125" style="2" customWidth="1"/>
    <col min="3" max="3" width="10.7109375" style="2" hidden="1" customWidth="1"/>
    <col min="4" max="4" width="50.7109375" style="2" customWidth="1"/>
    <col min="5" max="16384" width="9.140625" style="2"/>
  </cols>
  <sheetData>
    <row r="1" spans="1:4" ht="27.95" customHeight="1" x14ac:dyDescent="0.2">
      <c r="A1" s="1" t="s">
        <v>0</v>
      </c>
      <c r="B1" s="13" t="s">
        <v>1</v>
      </c>
      <c r="C1" s="1" t="s">
        <v>303</v>
      </c>
      <c r="D1" s="1" t="s">
        <v>413</v>
      </c>
    </row>
    <row r="2" spans="1:4" ht="60" x14ac:dyDescent="0.2">
      <c r="A2" s="43" t="s">
        <v>289</v>
      </c>
      <c r="B2" s="79" t="s">
        <v>678</v>
      </c>
      <c r="C2" s="54">
        <f>IF(B2="DA",1,IF(B2="NE",2,0))</f>
        <v>2</v>
      </c>
      <c r="D2" s="12" t="s">
        <v>556</v>
      </c>
    </row>
    <row r="3" spans="1:4" ht="24" x14ac:dyDescent="0.2">
      <c r="A3" s="44" t="s">
        <v>290</v>
      </c>
      <c r="B3" s="93"/>
      <c r="C3" s="54"/>
      <c r="D3" s="64" t="s">
        <v>549</v>
      </c>
    </row>
    <row r="4" spans="1:4" ht="51.75" customHeight="1" x14ac:dyDescent="0.2">
      <c r="A4" s="44" t="s">
        <v>291</v>
      </c>
      <c r="B4" s="78"/>
      <c r="C4" s="54"/>
      <c r="D4" s="12" t="s">
        <v>495</v>
      </c>
    </row>
    <row r="5" spans="1:4" ht="52.5" customHeight="1" x14ac:dyDescent="0.2">
      <c r="A5" s="44" t="s">
        <v>292</v>
      </c>
      <c r="B5" s="78"/>
      <c r="C5" s="54"/>
      <c r="D5" s="12" t="s">
        <v>495</v>
      </c>
    </row>
    <row r="6" spans="1:4" s="20" customFormat="1" ht="51" customHeight="1" x14ac:dyDescent="0.2">
      <c r="A6" s="45" t="s">
        <v>293</v>
      </c>
      <c r="B6" s="82"/>
      <c r="C6" s="54"/>
      <c r="D6" s="12" t="s">
        <v>483</v>
      </c>
    </row>
    <row r="7" spans="1:4" ht="63.75" customHeight="1" x14ac:dyDescent="0.2">
      <c r="A7" s="43" t="s">
        <v>294</v>
      </c>
      <c r="B7" s="79" t="s">
        <v>678</v>
      </c>
      <c r="C7" s="54">
        <f>IF(B7="DA",1,IF(B7="NE",2,0))</f>
        <v>2</v>
      </c>
      <c r="D7" s="12" t="s">
        <v>616</v>
      </c>
    </row>
    <row r="8" spans="1:4" ht="36.75" customHeight="1" x14ac:dyDescent="0.2">
      <c r="A8" s="44" t="s">
        <v>295</v>
      </c>
      <c r="B8" s="93"/>
      <c r="C8" s="54"/>
      <c r="D8" s="64" t="s">
        <v>549</v>
      </c>
    </row>
    <row r="9" spans="1:4" s="20" customFormat="1" ht="50.25" customHeight="1" x14ac:dyDescent="0.2">
      <c r="A9" s="45" t="s">
        <v>296</v>
      </c>
      <c r="B9" s="81"/>
      <c r="C9" s="54"/>
      <c r="D9" s="12" t="s">
        <v>495</v>
      </c>
    </row>
    <row r="10" spans="1:4" s="20" customFormat="1" ht="51" customHeight="1" x14ac:dyDescent="0.2">
      <c r="A10" s="45" t="s">
        <v>297</v>
      </c>
      <c r="B10" s="81"/>
      <c r="C10" s="54"/>
      <c r="D10" s="12" t="s">
        <v>495</v>
      </c>
    </row>
    <row r="11" spans="1:4" s="20" customFormat="1" ht="54.75" customHeight="1" x14ac:dyDescent="0.2">
      <c r="A11" s="45" t="s">
        <v>298</v>
      </c>
      <c r="B11" s="82"/>
      <c r="C11" s="54"/>
      <c r="D11" s="12" t="s">
        <v>483</v>
      </c>
    </row>
  </sheetData>
  <sheetProtection algorithmName="SHA-512" hashValue="IsKL7sfib6vGe7OKAsw65Ms9QlFITg+jLjP8Nj8hj+B9sQIFIBVh4igatlwSXwya4ewoAO6vQZ1UnuM6NV+uKA==" saltValue="lqWDxfL2G4MrpFURN6IWgA==" spinCount="100000" sheet="1" objects="1" scenarios="1"/>
  <conditionalFormatting sqref="A3:C6">
    <cfRule type="expression" dxfId="58" priority="5">
      <formula>$B$2="NE"</formula>
    </cfRule>
  </conditionalFormatting>
  <conditionalFormatting sqref="A8:C11">
    <cfRule type="expression" dxfId="57" priority="3">
      <formula>$B$7="NE"</formula>
    </cfRule>
  </conditionalFormatting>
  <conditionalFormatting sqref="D3:D6">
    <cfRule type="expression" dxfId="56" priority="2">
      <formula>$B$2="NE"</formula>
    </cfRule>
  </conditionalFormatting>
  <conditionalFormatting sqref="D8:D11">
    <cfRule type="expression" dxfId="55" priority="1">
      <formula>$B$7="NE"</formula>
    </cfRule>
  </conditionalFormatting>
  <dataValidations count="1">
    <dataValidation type="list" allowBlank="1" showInputMessage="1" showErrorMessage="1" sqref="B2 B7" xr:uid="{00000000-0002-0000-0900-000000000000}">
      <formula1>"DA,NE"</formula1>
    </dataValidation>
  </dataValidation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2"/>
  <dimension ref="A1:D6"/>
  <sheetViews>
    <sheetView showGridLines="0" workbookViewId="0">
      <selection activeCell="B5" sqref="B5"/>
    </sheetView>
  </sheetViews>
  <sheetFormatPr defaultRowHeight="15" x14ac:dyDescent="0.25"/>
  <cols>
    <col min="1" max="1" width="35.42578125" style="17" customWidth="1"/>
    <col min="2" max="2" width="18.28515625" style="17" customWidth="1"/>
    <col min="3" max="3" width="10.7109375" style="17" hidden="1" customWidth="1"/>
    <col min="4" max="4" width="46.5703125" style="17" customWidth="1"/>
    <col min="5" max="16384" width="9.140625" style="17"/>
  </cols>
  <sheetData>
    <row r="1" spans="1:4" ht="27.95" customHeight="1" x14ac:dyDescent="0.25">
      <c r="A1" s="1" t="s">
        <v>0</v>
      </c>
      <c r="B1" s="13" t="s">
        <v>1</v>
      </c>
      <c r="C1" s="1" t="s">
        <v>303</v>
      </c>
      <c r="D1" s="1" t="s">
        <v>413</v>
      </c>
    </row>
    <row r="2" spans="1:4" ht="60" x14ac:dyDescent="0.25">
      <c r="A2" s="30" t="s">
        <v>153</v>
      </c>
      <c r="B2" s="79" t="s">
        <v>678</v>
      </c>
      <c r="C2" s="54">
        <f>IF(B2="DA",1,IF(B2="NE",2,0))</f>
        <v>2</v>
      </c>
      <c r="D2" s="12" t="s">
        <v>615</v>
      </c>
    </row>
    <row r="3" spans="1:4" s="18" customFormat="1" ht="33" customHeight="1" x14ac:dyDescent="0.25">
      <c r="A3" s="46" t="s">
        <v>154</v>
      </c>
      <c r="B3" s="88"/>
      <c r="C3" s="54"/>
      <c r="D3" s="65" t="s">
        <v>549</v>
      </c>
    </row>
    <row r="4" spans="1:4" ht="31.5" customHeight="1" x14ac:dyDescent="0.25">
      <c r="A4" s="30" t="s">
        <v>155</v>
      </c>
      <c r="B4" s="76"/>
      <c r="C4" s="54">
        <f>IF(B4="DA",1,IF(B4="NE",2,3))</f>
        <v>3</v>
      </c>
      <c r="D4" s="6" t="s">
        <v>480</v>
      </c>
    </row>
    <row r="5" spans="1:4" ht="72" x14ac:dyDescent="0.25">
      <c r="A5" s="30" t="s">
        <v>156</v>
      </c>
      <c r="B5" s="79" t="s">
        <v>676</v>
      </c>
      <c r="C5" s="54">
        <f>IF(B5="DA",1,IF(B5="NE",2,0))</f>
        <v>1</v>
      </c>
      <c r="D5" s="6" t="s">
        <v>550</v>
      </c>
    </row>
    <row r="6" spans="1:4" ht="36" x14ac:dyDescent="0.25">
      <c r="A6" s="30" t="s">
        <v>157</v>
      </c>
      <c r="B6" s="79"/>
      <c r="C6" s="54">
        <f>IF(B6="Društvo je u stečaju",1,IF(B6="Ostalo",2,3))</f>
        <v>3</v>
      </c>
      <c r="D6" s="6" t="s">
        <v>480</v>
      </c>
    </row>
  </sheetData>
  <sheetProtection algorithmName="SHA-512" hashValue="lAh9EsxLCa1fA9o/pPFssY18+sI2vZtYl2iLZVYABe3v/U5lie9jAPXp+GNubQFbGHSgCKE9/rh7URgYha83Ig==" saltValue="7S/Zwuxp7ot8Jac59ohv5A==" spinCount="100000" sheet="1" objects="1" scenarios="1"/>
  <conditionalFormatting sqref="A6:C6">
    <cfRule type="expression" dxfId="54" priority="4">
      <formula>$B$5="DA"</formula>
    </cfRule>
  </conditionalFormatting>
  <conditionalFormatting sqref="A3:C4">
    <cfRule type="expression" dxfId="53" priority="3">
      <formula>$B$2="NE"</formula>
    </cfRule>
  </conditionalFormatting>
  <conditionalFormatting sqref="D6">
    <cfRule type="expression" dxfId="52" priority="2">
      <formula>$B$5="DA"</formula>
    </cfRule>
  </conditionalFormatting>
  <conditionalFormatting sqref="D3:D4">
    <cfRule type="expression" dxfId="51" priority="1">
      <formula>$B$2="NE"</formula>
    </cfRule>
  </conditionalFormatting>
  <dataValidations count="2">
    <dataValidation type="list" allowBlank="1" showInputMessage="1" showErrorMessage="1" sqref="B2 B4:B5" xr:uid="{00000000-0002-0000-0A00-000000000000}">
      <formula1>"DA,NE"</formula1>
    </dataValidation>
    <dataValidation type="list" allowBlank="1" showInputMessage="1" showErrorMessage="1" sqref="B6" xr:uid="{00000000-0002-0000-0A00-000001000000}">
      <formula1>"Društvo je u stečaju,Ostalo"</formula1>
    </dataValidation>
  </dataValidation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
  <dimension ref="A1:M4"/>
  <sheetViews>
    <sheetView zoomScaleNormal="100" workbookViewId="0">
      <selection activeCell="A4" sqref="A4:L4"/>
    </sheetView>
  </sheetViews>
  <sheetFormatPr defaultRowHeight="15" x14ac:dyDescent="0.25"/>
  <cols>
    <col min="1" max="1" width="15.7109375" style="89" customWidth="1"/>
    <col min="2" max="2" width="24.5703125" style="89" customWidth="1"/>
    <col min="3" max="3" width="27" style="89" customWidth="1"/>
    <col min="4" max="4" width="13.140625" style="89" hidden="1" customWidth="1"/>
    <col min="5" max="5" width="33.140625" style="89" customWidth="1"/>
    <col min="6" max="6" width="29.85546875" style="89" customWidth="1"/>
    <col min="7" max="8" width="30.7109375" style="89" customWidth="1"/>
    <col min="9" max="9" width="34.5703125" style="89" customWidth="1"/>
    <col min="10" max="10" width="30.85546875" style="89" customWidth="1"/>
    <col min="11" max="11" width="4.85546875" style="89" hidden="1" customWidth="1"/>
    <col min="12" max="12" width="28" style="89" customWidth="1"/>
    <col min="13" max="13" width="6.140625" style="89" hidden="1" customWidth="1"/>
    <col min="14" max="16384" width="9.140625" style="89"/>
  </cols>
  <sheetData>
    <row r="1" spans="1:13" s="139" customFormat="1" ht="90.75" customHeight="1" x14ac:dyDescent="0.25">
      <c r="A1" s="130" t="s">
        <v>0</v>
      </c>
      <c r="B1" s="140" t="s">
        <v>158</v>
      </c>
      <c r="C1" s="141" t="s">
        <v>159</v>
      </c>
      <c r="D1" s="142" t="s">
        <v>455</v>
      </c>
      <c r="E1" s="143" t="s">
        <v>160</v>
      </c>
      <c r="F1" s="144" t="s">
        <v>161</v>
      </c>
      <c r="G1" s="145" t="s">
        <v>162</v>
      </c>
      <c r="H1" s="144" t="s">
        <v>163</v>
      </c>
      <c r="I1" s="143" t="s">
        <v>164</v>
      </c>
      <c r="J1" s="146" t="s">
        <v>165</v>
      </c>
      <c r="K1" s="147" t="s">
        <v>456</v>
      </c>
      <c r="L1" s="140" t="s">
        <v>166</v>
      </c>
      <c r="M1" s="147" t="s">
        <v>459</v>
      </c>
    </row>
    <row r="2" spans="1:13" s="139" customFormat="1" ht="127.5" customHeight="1" x14ac:dyDescent="0.25">
      <c r="A2" s="130" t="s">
        <v>413</v>
      </c>
      <c r="B2" s="148" t="s">
        <v>551</v>
      </c>
      <c r="C2" s="149" t="s">
        <v>552</v>
      </c>
      <c r="D2" s="149"/>
      <c r="E2" s="150" t="s">
        <v>553</v>
      </c>
      <c r="F2" s="149" t="s">
        <v>554</v>
      </c>
      <c r="G2" s="149" t="s">
        <v>554</v>
      </c>
      <c r="H2" s="149" t="s">
        <v>554</v>
      </c>
      <c r="I2" s="149" t="s">
        <v>555</v>
      </c>
      <c r="J2" s="149" t="s">
        <v>662</v>
      </c>
      <c r="K2" s="149"/>
      <c r="L2" s="149" t="s">
        <v>480</v>
      </c>
      <c r="M2" s="149"/>
    </row>
    <row r="3" spans="1:13" hidden="1" x14ac:dyDescent="0.25">
      <c r="B3" s="89" t="s">
        <v>331</v>
      </c>
      <c r="C3" s="89" t="s">
        <v>454</v>
      </c>
      <c r="D3" s="89" t="s">
        <v>332</v>
      </c>
      <c r="E3" s="89" t="s">
        <v>333</v>
      </c>
      <c r="F3" s="89" t="s">
        <v>334</v>
      </c>
      <c r="G3" s="89" t="s">
        <v>335</v>
      </c>
      <c r="H3" s="89" t="s">
        <v>336</v>
      </c>
      <c r="I3" s="89" t="s">
        <v>337</v>
      </c>
      <c r="J3" s="89" t="s">
        <v>457</v>
      </c>
      <c r="K3" s="89" t="s">
        <v>338</v>
      </c>
      <c r="L3" s="89" t="s">
        <v>458</v>
      </c>
      <c r="M3" s="89" t="s">
        <v>339</v>
      </c>
    </row>
    <row r="4" spans="1:13" x14ac:dyDescent="0.25">
      <c r="B4" s="151">
        <v>43630</v>
      </c>
      <c r="C4" s="92" t="s">
        <v>678</v>
      </c>
      <c r="D4" s="89">
        <f>IF(C4="DA",1,IF(C4="NE",2,0))</f>
        <v>2</v>
      </c>
      <c r="E4" s="90">
        <v>86.2</v>
      </c>
      <c r="F4" s="90">
        <v>62.77</v>
      </c>
      <c r="G4" s="90">
        <v>23.43</v>
      </c>
      <c r="H4" s="90">
        <v>0.1</v>
      </c>
      <c r="I4" s="91">
        <v>3</v>
      </c>
      <c r="J4" s="89" t="s">
        <v>678</v>
      </c>
      <c r="K4" s="89">
        <f>IF(J4="DA",1,IF(J4="NE",2,0))</f>
        <v>2</v>
      </c>
      <c r="M4" s="89">
        <f>IF(L4="Svi su usvojeni",1,IF(L4="Djelomično su usvojeni",2,IF(L4="Niti jedan nije usvojen",3,4)))</f>
        <v>4</v>
      </c>
    </row>
  </sheetData>
  <sheetProtection algorithmName="SHA-512" hashValue="SZ0+zylQkqkcI7awsEgFl3n4ADKCvlciozZPpRSbhc7akzEmumayKb1XYDNlI5ARVeupWhXk46gLkQPvzgXD2g==" saltValue="D5VLisC8xEr0ZLqXVNIjOg==" spinCount="100000" sheet="1" insertRows="0" deleteRows="0"/>
  <dataValidations count="2">
    <dataValidation type="list" allowBlank="1" showInputMessage="1" showErrorMessage="1" sqref="J4 C4" xr:uid="{00000000-0002-0000-0B00-000000000000}">
      <formula1>"DA,NE"</formula1>
    </dataValidation>
    <dataValidation type="list" allowBlank="1" showInputMessage="1" showErrorMessage="1" sqref="L4" xr:uid="{00000000-0002-0000-0B00-000001000000}">
      <formula1>"Svi su usvojeni,Djelomično su usvojeni,Niti jedan nije usvojen"</formula1>
    </dataValidation>
  </dataValidations>
  <pageMargins left="0.7" right="0.7" top="0.75" bottom="0.75" header="0.3" footer="0.3"/>
  <pageSetup paperSize="9" orientation="portrait" r:id="rId1"/>
  <tableParts count="1">
    <tablePart r:id="rId2"/>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dimension ref="A1:E12"/>
  <sheetViews>
    <sheetView showGridLines="0" topLeftCell="A7" workbookViewId="0">
      <selection activeCell="B12" sqref="B12"/>
    </sheetView>
  </sheetViews>
  <sheetFormatPr defaultRowHeight="12" x14ac:dyDescent="0.25"/>
  <cols>
    <col min="1" max="1" width="36" style="11" customWidth="1"/>
    <col min="2" max="2" width="16.85546875" style="11" customWidth="1"/>
    <col min="3" max="3" width="1.28515625" style="11" hidden="1" customWidth="1"/>
    <col min="4" max="4" width="50.5703125" style="11" customWidth="1"/>
    <col min="5" max="16384" width="9.140625" style="11"/>
  </cols>
  <sheetData>
    <row r="1" spans="1:5" ht="27.95" customHeight="1" x14ac:dyDescent="0.25">
      <c r="A1" s="1" t="s">
        <v>0</v>
      </c>
      <c r="B1" s="13" t="s">
        <v>1</v>
      </c>
      <c r="C1" s="1" t="s">
        <v>303</v>
      </c>
      <c r="D1" s="1" t="s">
        <v>413</v>
      </c>
    </row>
    <row r="2" spans="1:5" ht="56.25" customHeight="1" x14ac:dyDescent="0.25">
      <c r="A2" s="47" t="s">
        <v>121</v>
      </c>
      <c r="B2" s="79" t="s">
        <v>678</v>
      </c>
      <c r="C2" s="59">
        <f>IF(B2="DA",1,IF(B2="NE",2,0))</f>
        <v>2</v>
      </c>
      <c r="D2" s="14" t="s">
        <v>609</v>
      </c>
    </row>
    <row r="3" spans="1:5" ht="53.25" customHeight="1" x14ac:dyDescent="0.25">
      <c r="A3" s="46" t="s">
        <v>122</v>
      </c>
      <c r="B3" s="85"/>
      <c r="C3" s="53"/>
      <c r="D3" s="6" t="s">
        <v>547</v>
      </c>
    </row>
    <row r="4" spans="1:5" ht="63.75" customHeight="1" x14ac:dyDescent="0.25">
      <c r="A4" s="47" t="s">
        <v>123</v>
      </c>
      <c r="B4" s="79" t="s">
        <v>678</v>
      </c>
      <c r="C4" s="53">
        <f>IF(B4="DA",1,IF(B4="NE",2,0))</f>
        <v>2</v>
      </c>
      <c r="D4" s="6" t="s">
        <v>610</v>
      </c>
    </row>
    <row r="5" spans="1:5" ht="55.5" customHeight="1" x14ac:dyDescent="0.25">
      <c r="A5" s="48" t="s">
        <v>386</v>
      </c>
      <c r="B5" s="77"/>
      <c r="C5" s="53"/>
      <c r="D5" s="6" t="s">
        <v>548</v>
      </c>
    </row>
    <row r="6" spans="1:5" ht="60" x14ac:dyDescent="0.25">
      <c r="A6" s="49" t="s">
        <v>387</v>
      </c>
      <c r="B6" s="79" t="s">
        <v>678</v>
      </c>
      <c r="C6" s="53">
        <f>IF(B6="DA",1,IF(B6="NE",2,0))</f>
        <v>2</v>
      </c>
      <c r="D6" s="6" t="s">
        <v>611</v>
      </c>
    </row>
    <row r="7" spans="1:5" ht="32.25" customHeight="1" x14ac:dyDescent="0.25">
      <c r="A7" s="48" t="s">
        <v>388</v>
      </c>
      <c r="B7" s="86"/>
      <c r="C7" s="53"/>
      <c r="D7" s="64" t="s">
        <v>549</v>
      </c>
    </row>
    <row r="8" spans="1:5" ht="60" x14ac:dyDescent="0.25">
      <c r="A8" s="50" t="s">
        <v>389</v>
      </c>
      <c r="B8" s="79" t="s">
        <v>678</v>
      </c>
      <c r="C8" s="53">
        <f>IF(B8="DA",1,IF(B8="NE",2,0))</f>
        <v>2</v>
      </c>
      <c r="D8" s="6" t="s">
        <v>612</v>
      </c>
    </row>
    <row r="9" spans="1:5" ht="53.25" customHeight="1" x14ac:dyDescent="0.25">
      <c r="A9" s="48" t="s">
        <v>390</v>
      </c>
      <c r="B9" s="77"/>
      <c r="C9" s="53"/>
      <c r="D9" s="6" t="s">
        <v>548</v>
      </c>
    </row>
    <row r="10" spans="1:5" ht="60" x14ac:dyDescent="0.25">
      <c r="A10" s="50" t="s">
        <v>391</v>
      </c>
      <c r="B10" s="79" t="s">
        <v>678</v>
      </c>
      <c r="C10" s="53">
        <f>IF(B10="DA",1,IF(B10="NE",2,0))</f>
        <v>2</v>
      </c>
      <c r="D10" s="6" t="s">
        <v>613</v>
      </c>
    </row>
    <row r="11" spans="1:5" ht="57" customHeight="1" x14ac:dyDescent="0.25">
      <c r="A11" s="48" t="s">
        <v>392</v>
      </c>
      <c r="B11" s="77"/>
      <c r="C11" s="53"/>
      <c r="D11" s="6" t="s">
        <v>548</v>
      </c>
    </row>
    <row r="12" spans="1:5" ht="68.25" customHeight="1" x14ac:dyDescent="0.25">
      <c r="A12" s="50" t="s">
        <v>393</v>
      </c>
      <c r="B12" s="87"/>
      <c r="C12" s="53">
        <f>IF(B12="Na temelju ovlasti GS",1,IF(B12="Bez dobivene ovlasti GS",2,3))</f>
        <v>3</v>
      </c>
      <c r="D12" s="6" t="s">
        <v>614</v>
      </c>
      <c r="E12" s="25"/>
    </row>
  </sheetData>
  <sheetProtection algorithmName="SHA-512" hashValue="iCnKskTQ/Panmbzcz4YGqI7ivozAO4H+l9WIZTL1RpafDQWQ6GmgsBAhQJP+F601SiLF7FmewAmdhJqtOtX/JA==" saltValue="Ef2e+J7/WFNk5q64LaAF1w==" spinCount="100000" sheet="1" objects="1" scenarios="1"/>
  <conditionalFormatting sqref="A3:C3">
    <cfRule type="expression" dxfId="36" priority="12">
      <formula>$B$2="NE"</formula>
    </cfRule>
  </conditionalFormatting>
  <conditionalFormatting sqref="A5:C5">
    <cfRule type="expression" dxfId="35" priority="11">
      <formula>$B$4="NE"</formula>
    </cfRule>
  </conditionalFormatting>
  <conditionalFormatting sqref="A7:C7">
    <cfRule type="expression" dxfId="34" priority="10">
      <formula>$B$6="NE"</formula>
    </cfRule>
  </conditionalFormatting>
  <conditionalFormatting sqref="A9:C9">
    <cfRule type="expression" dxfId="33" priority="9">
      <formula>$B$8="NE"</formula>
    </cfRule>
  </conditionalFormatting>
  <conditionalFormatting sqref="A11:C11">
    <cfRule type="expression" dxfId="32" priority="7">
      <formula>$B$10="NE"</formula>
    </cfRule>
  </conditionalFormatting>
  <conditionalFormatting sqref="D3">
    <cfRule type="expression" dxfId="31" priority="5">
      <formula>$B$2="NE"</formula>
    </cfRule>
  </conditionalFormatting>
  <conditionalFormatting sqref="D5">
    <cfRule type="expression" dxfId="30" priority="4">
      <formula>$B$4="NE"</formula>
    </cfRule>
  </conditionalFormatting>
  <conditionalFormatting sqref="D7">
    <cfRule type="expression" dxfId="29" priority="3">
      <formula>$B$6="NE"</formula>
    </cfRule>
  </conditionalFormatting>
  <conditionalFormatting sqref="D9">
    <cfRule type="expression" dxfId="28" priority="2">
      <formula>$B$8="NE"</formula>
    </cfRule>
  </conditionalFormatting>
  <conditionalFormatting sqref="D11">
    <cfRule type="expression" dxfId="27" priority="1">
      <formula>$B$10="NE"</formula>
    </cfRule>
  </conditionalFormatting>
  <dataValidations count="2">
    <dataValidation type="list" allowBlank="1" showInputMessage="1" showErrorMessage="1" sqref="B12" xr:uid="{00000000-0002-0000-0C00-000000000000}">
      <formula1>"Na temelju ovlasti GS,Bez dobivene ovlasti GS"</formula1>
    </dataValidation>
    <dataValidation type="list" allowBlank="1" showInputMessage="1" showErrorMessage="1" sqref="B2 B4 B6 B8 B10" xr:uid="{00000000-0002-0000-0C00-000001000000}">
      <formula1>"DA,NE"</formula1>
    </dataValidation>
  </dataValidation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dimension ref="A1:D17"/>
  <sheetViews>
    <sheetView showGridLines="0" workbookViewId="0">
      <selection sqref="A1:B1048576"/>
    </sheetView>
  </sheetViews>
  <sheetFormatPr defaultRowHeight="12" x14ac:dyDescent="0.25"/>
  <cols>
    <col min="1" max="1" width="34.42578125" style="11" customWidth="1"/>
    <col min="2" max="2" width="25.7109375" style="11" customWidth="1"/>
    <col min="3" max="3" width="10.7109375" style="11" hidden="1" customWidth="1"/>
    <col min="4" max="4" width="46.42578125" style="11" customWidth="1"/>
    <col min="5" max="16384" width="9.140625" style="11"/>
  </cols>
  <sheetData>
    <row r="1" spans="1:4" ht="27.95" customHeight="1" x14ac:dyDescent="0.25">
      <c r="A1" s="1" t="s">
        <v>0</v>
      </c>
      <c r="B1" s="13" t="s">
        <v>1</v>
      </c>
      <c r="C1" s="1" t="s">
        <v>303</v>
      </c>
      <c r="D1" s="1" t="s">
        <v>413</v>
      </c>
    </row>
    <row r="2" spans="1:4" ht="34.5" customHeight="1" x14ac:dyDescent="0.25">
      <c r="A2" s="30" t="s">
        <v>124</v>
      </c>
      <c r="B2" s="80" t="s">
        <v>702</v>
      </c>
      <c r="C2" s="54">
        <f>IF(B2="Deloitte",1,IF(B2="EY",2,IF(B2="PwC",3,IF(B2="KPMG",4,IF(B2="BDO",5,IF(B2="Grant Thornton",6,IF(B2="Dva revizora od kojih je 1 ""Big Four""",7,IF(B2="Dva revizora od kojih nijedan nije ""Big Four""",8,IF(B2="Ostalo",9,0)))))))))</f>
        <v>1</v>
      </c>
      <c r="D2" s="6" t="s">
        <v>540</v>
      </c>
    </row>
    <row r="3" spans="1:4" ht="66.75" customHeight="1" x14ac:dyDescent="0.25">
      <c r="A3" s="50" t="s">
        <v>135</v>
      </c>
      <c r="B3" s="81">
        <v>2</v>
      </c>
      <c r="C3" s="60"/>
      <c r="D3" s="3" t="s">
        <v>541</v>
      </c>
    </row>
    <row r="4" spans="1:4" ht="70.5" customHeight="1" x14ac:dyDescent="0.25">
      <c r="A4" s="50" t="s">
        <v>136</v>
      </c>
      <c r="B4" s="78">
        <v>2</v>
      </c>
      <c r="C4" s="60"/>
      <c r="D4" s="3" t="s">
        <v>541</v>
      </c>
    </row>
    <row r="5" spans="1:4" ht="63.75" customHeight="1" x14ac:dyDescent="0.25">
      <c r="A5" s="30" t="s">
        <v>125</v>
      </c>
      <c r="B5" s="82">
        <v>167458</v>
      </c>
      <c r="C5" s="60"/>
      <c r="D5" s="3" t="s">
        <v>542</v>
      </c>
    </row>
    <row r="6" spans="1:4" ht="79.5" customHeight="1" x14ac:dyDescent="0.25">
      <c r="A6" s="50" t="s">
        <v>137</v>
      </c>
      <c r="B6" s="80" t="s">
        <v>678</v>
      </c>
      <c r="C6" s="53">
        <f>IF(B6="DA",1,IF(B6="NE",2,0))</f>
        <v>2</v>
      </c>
      <c r="D6" s="6" t="s">
        <v>604</v>
      </c>
    </row>
    <row r="7" spans="1:4" ht="54.75" customHeight="1" x14ac:dyDescent="0.25">
      <c r="A7" s="34" t="s">
        <v>126</v>
      </c>
      <c r="B7" s="82"/>
      <c r="C7" s="53"/>
      <c r="D7" s="6" t="s">
        <v>543</v>
      </c>
    </row>
    <row r="8" spans="1:4" ht="38.25" customHeight="1" x14ac:dyDescent="0.25">
      <c r="A8" s="30" t="s">
        <v>127</v>
      </c>
      <c r="B8" s="80" t="s">
        <v>703</v>
      </c>
      <c r="C8" s="53">
        <f>IF(B8="Vlastite Internet stranice",1,IF(B8="ZSE",2,IF(B8="SRPI",3,IF(B8="Vlastite Internet stranice i ZSE",4,IF(B8="Vlastite Internet stranice, ZSE i SRPI",5,IF(B8="Vlastite Internet stranice i SRPI",6,IF(B8="ZSE i SRPI",7,IF(B8="Nije javno objavljeno",8,IF(B8="Ostalo",9,10)))))))))</f>
        <v>5</v>
      </c>
      <c r="D8" s="6" t="s">
        <v>540</v>
      </c>
    </row>
    <row r="9" spans="1:4" ht="64.5" customHeight="1" x14ac:dyDescent="0.25">
      <c r="A9" s="50" t="s">
        <v>128</v>
      </c>
      <c r="B9" s="74" t="s">
        <v>676</v>
      </c>
      <c r="C9" s="53">
        <f>IF(B9="DA",1,IF(B9="NE",2,0))</f>
        <v>1</v>
      </c>
      <c r="D9" s="6" t="s">
        <v>544</v>
      </c>
    </row>
    <row r="10" spans="1:4" ht="51" customHeight="1" x14ac:dyDescent="0.25">
      <c r="A10" s="48" t="s">
        <v>129</v>
      </c>
      <c r="B10" s="83">
        <v>20</v>
      </c>
      <c r="C10" s="53"/>
      <c r="D10" s="6" t="s">
        <v>493</v>
      </c>
    </row>
    <row r="11" spans="1:4" ht="74.25" customHeight="1" x14ac:dyDescent="0.25">
      <c r="A11" s="30" t="s">
        <v>130</v>
      </c>
      <c r="B11" s="80" t="s">
        <v>678</v>
      </c>
      <c r="C11" s="53">
        <f>IF(B11="DA",1,IF(B11="NE",2,0))</f>
        <v>2</v>
      </c>
      <c r="D11" s="6" t="s">
        <v>605</v>
      </c>
    </row>
    <row r="12" spans="1:4" ht="54" customHeight="1" x14ac:dyDescent="0.25">
      <c r="A12" s="34" t="s">
        <v>131</v>
      </c>
      <c r="B12" s="81"/>
      <c r="C12" s="53"/>
      <c r="D12" s="6" t="s">
        <v>545</v>
      </c>
    </row>
    <row r="13" spans="1:4" ht="63.75" customHeight="1" x14ac:dyDescent="0.25">
      <c r="A13" s="30" t="s">
        <v>132</v>
      </c>
      <c r="B13" s="80" t="s">
        <v>678</v>
      </c>
      <c r="C13" s="53">
        <f>IF(B13="DA",1,IF(B13="NE",2,0))</f>
        <v>2</v>
      </c>
      <c r="D13" s="6" t="s">
        <v>606</v>
      </c>
    </row>
    <row r="14" spans="1:4" ht="29.25" customHeight="1" x14ac:dyDescent="0.25">
      <c r="A14" s="50" t="s">
        <v>138</v>
      </c>
      <c r="B14" s="80" t="s">
        <v>707</v>
      </c>
      <c r="C14" s="53">
        <f>IF(B14="Rizik likvidnosti",1,IF(B14="Kreditni rizik",2,IF(B14="Kamatni rizik",3,IF(B14="Operativni rizik",4,IF(B14="Politički rizik",5,IF(B14="Rizik makroekonomskog okruženja",6,IF(B14="Reputacijski rizik",7,IF(B14="Ostali rizici",8,0))))))))</f>
        <v>6</v>
      </c>
      <c r="D14" s="6" t="s">
        <v>540</v>
      </c>
    </row>
    <row r="15" spans="1:4" ht="113.25" customHeight="1" x14ac:dyDescent="0.25">
      <c r="A15" s="46" t="s">
        <v>139</v>
      </c>
      <c r="B15" s="84">
        <v>1</v>
      </c>
      <c r="C15" s="53"/>
      <c r="D15" s="6" t="s">
        <v>546</v>
      </c>
    </row>
    <row r="16" spans="1:4" ht="81" customHeight="1" x14ac:dyDescent="0.25">
      <c r="A16" s="46" t="s">
        <v>133</v>
      </c>
      <c r="B16" s="84"/>
      <c r="C16" s="53"/>
      <c r="D16" s="6" t="s">
        <v>607</v>
      </c>
    </row>
    <row r="17" spans="1:4" ht="113.25" customHeight="1" x14ac:dyDescent="0.25">
      <c r="A17" s="46" t="s">
        <v>134</v>
      </c>
      <c r="B17" s="84">
        <v>2</v>
      </c>
      <c r="C17" s="53"/>
      <c r="D17" s="6" t="s">
        <v>608</v>
      </c>
    </row>
  </sheetData>
  <sheetProtection algorithmName="SHA-512" hashValue="9hq036EiHhU+w+8oKZzzZi1Q9f2eoj125Em6H+s+lYYSMOA3Vu7jQxVT+CU6O3pxjCBlmgAHQee0n6r4jldsIQ==" saltValue="3uGxioV23ntXDNgaDAtHPA==" spinCount="100000" sheet="1" objects="1" scenarios="1"/>
  <conditionalFormatting sqref="A7:C7">
    <cfRule type="expression" dxfId="26" priority="12">
      <formula>$B$6="NE"</formula>
    </cfRule>
  </conditionalFormatting>
  <conditionalFormatting sqref="A10:C10">
    <cfRule type="expression" dxfId="25" priority="11">
      <formula>$B$9="NE"</formula>
    </cfRule>
  </conditionalFormatting>
  <conditionalFormatting sqref="A12:C12">
    <cfRule type="expression" dxfId="24" priority="10">
      <formula>$B$11="NE"</formula>
    </cfRule>
  </conditionalFormatting>
  <conditionalFormatting sqref="A16:C16">
    <cfRule type="expression" dxfId="23" priority="8">
      <formula>$B$13="NE"</formula>
    </cfRule>
  </conditionalFormatting>
  <conditionalFormatting sqref="D7">
    <cfRule type="expression" dxfId="22" priority="6">
      <formula>$B$6="NE"</formula>
    </cfRule>
  </conditionalFormatting>
  <conditionalFormatting sqref="D10">
    <cfRule type="expression" dxfId="21" priority="5">
      <formula>$B$9="NE"</formula>
    </cfRule>
  </conditionalFormatting>
  <conditionalFormatting sqref="D12">
    <cfRule type="expression" dxfId="20" priority="4">
      <formula>$B$11="NE"</formula>
    </cfRule>
  </conditionalFormatting>
  <conditionalFormatting sqref="D16">
    <cfRule type="expression" dxfId="19" priority="2">
      <formula>$B$13="NE"</formula>
    </cfRule>
  </conditionalFormatting>
  <dataValidations count="4">
    <dataValidation type="list" allowBlank="1" showInputMessage="1" showErrorMessage="1" sqref="B2" xr:uid="{00000000-0002-0000-0D00-000000000000}">
      <mc:AlternateContent xmlns:x12ac="http://schemas.microsoft.com/office/spreadsheetml/2011/1/ac" xmlns:mc="http://schemas.openxmlformats.org/markup-compatibility/2006">
        <mc:Choice Requires="x12ac">
          <x12ac:list>Deloitte,EY,PwC,KPMG,BDO,Grant Thornton,"Dva revizora od kojih je 1 ""Big Four""","Dva revizora od kojih nijedan nije ""Big Four""",Ostalo</x12ac:list>
        </mc:Choice>
        <mc:Fallback>
          <formula1>"Deloitte,EY,PwC,KPMG,BDO,Grant Thornton,Dva revizora od kojih je 1 ""Big Four"",Dva revizora od kojih nijedan nije ""Big Four"",Ostalo"</formula1>
        </mc:Fallback>
      </mc:AlternateContent>
    </dataValidation>
    <dataValidation type="list" allowBlank="1" showInputMessage="1" showErrorMessage="1" sqref="B8" xr:uid="{00000000-0002-0000-0D00-000001000000}">
      <mc:AlternateContent xmlns:x12ac="http://schemas.microsoft.com/office/spreadsheetml/2011/1/ac" xmlns:mc="http://schemas.openxmlformats.org/markup-compatibility/2006">
        <mc:Choice Requires="x12ac">
          <x12ac:list>Vlastite internet stranice,ZSE,SRPI,Vlastite internet stranice i ZSE,"Vlastite internet stranice, ZSE i SRPI",Vlastite internet stranice i SRPI,ZSE i SRPI,Nije javno objavljeno,Ostalo</x12ac:list>
        </mc:Choice>
        <mc:Fallback>
          <formula1>"Vlastite internet stranice,ZSE,SRPI,Vlastite internet stranice i ZSE,Vlastite internet stranice, ZSE i SRPI,Vlastite internet stranice i SRPI,ZSE i SRPI,Nije javno objavljeno,Ostalo"</formula1>
        </mc:Fallback>
      </mc:AlternateContent>
    </dataValidation>
    <dataValidation type="list" allowBlank="1" showInputMessage="1" showErrorMessage="1" sqref="B14" xr:uid="{00000000-0002-0000-0D00-000002000000}">
      <formula1>"Rizik likvidnosti,Kreditni rizik,Kamatni rizik,Operativni rizik,Politički rizik,Rizik makroekonomskog okruženja,Reputacijski rizik,Ostali rizici"</formula1>
    </dataValidation>
    <dataValidation type="list" allowBlank="1" showInputMessage="1" showErrorMessage="1" sqref="B6 B9 B11 B13" xr:uid="{00000000-0002-0000-0D00-000003000000}">
      <formula1>"DA,NE"</formula1>
    </dataValidation>
  </dataValidations>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expression" priority="9" id="{ED6C4275-5034-4C45-8796-1589D61B874C}">
            <xm:f>'4. Odbori_NO-a'!$B$2="NE"</xm:f>
            <x14:dxf>
              <font>
                <color theme="0"/>
              </font>
              <fill>
                <patternFill patternType="solid">
                  <fgColor theme="0"/>
                  <bgColor auto="1"/>
                </patternFill>
              </fill>
            </x14:dxf>
          </x14:cfRule>
          <xm:sqref>A15:C15</xm:sqref>
        </x14:conditionalFormatting>
        <x14:conditionalFormatting xmlns:xm="http://schemas.microsoft.com/office/excel/2006/main">
          <x14:cfRule type="expression" priority="7" id="{F48226C1-F628-4B64-AF89-A7B568D5F75D}">
            <xm:f>'4. Odbori_NO-a'!$B$2="NE"</xm:f>
            <x14:dxf>
              <font>
                <color theme="0"/>
              </font>
              <fill>
                <patternFill patternType="solid">
                  <fgColor theme="0"/>
                  <bgColor auto="1"/>
                </patternFill>
              </fill>
            </x14:dxf>
          </x14:cfRule>
          <xm:sqref>A17:C17</xm:sqref>
        </x14:conditionalFormatting>
      </x14:conditionalFormatting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dimension ref="A1:D6"/>
  <sheetViews>
    <sheetView showGridLines="0" workbookViewId="0">
      <selection activeCell="D9" sqref="D9"/>
    </sheetView>
  </sheetViews>
  <sheetFormatPr defaultRowHeight="12" x14ac:dyDescent="0.25"/>
  <cols>
    <col min="1" max="1" width="36.7109375" style="11" customWidth="1"/>
    <col min="2" max="2" width="28.42578125" style="11" customWidth="1"/>
    <col min="3" max="3" width="10.7109375" style="11" hidden="1" customWidth="1"/>
    <col min="4" max="4" width="51.42578125" style="11" customWidth="1"/>
    <col min="5" max="16384" width="9.140625" style="11"/>
  </cols>
  <sheetData>
    <row r="1" spans="1:4" ht="27.95" customHeight="1" x14ac:dyDescent="0.25">
      <c r="A1" s="1" t="s">
        <v>0</v>
      </c>
      <c r="B1" s="13" t="s">
        <v>1</v>
      </c>
      <c r="C1" s="1" t="s">
        <v>303</v>
      </c>
      <c r="D1" s="1" t="s">
        <v>413</v>
      </c>
    </row>
    <row r="2" spans="1:4" ht="36" x14ac:dyDescent="0.25">
      <c r="A2" s="51" t="s">
        <v>116</v>
      </c>
      <c r="B2" s="79" t="s">
        <v>678</v>
      </c>
      <c r="C2" s="53">
        <f>IF(B2="DA",1,IF(B2="NE",2,0))</f>
        <v>2</v>
      </c>
      <c r="D2" s="6" t="s">
        <v>529</v>
      </c>
    </row>
    <row r="3" spans="1:4" ht="48" x14ac:dyDescent="0.25">
      <c r="A3" s="30" t="s">
        <v>117</v>
      </c>
      <c r="B3" s="79" t="s">
        <v>678</v>
      </c>
      <c r="C3" s="53">
        <f>IF(B3="DA",1,IF(B3="NE",2,0))</f>
        <v>2</v>
      </c>
      <c r="D3" s="6" t="s">
        <v>529</v>
      </c>
    </row>
    <row r="4" spans="1:4" ht="36" x14ac:dyDescent="0.25">
      <c r="A4" s="50" t="s">
        <v>118</v>
      </c>
      <c r="B4" s="74" t="s">
        <v>676</v>
      </c>
      <c r="C4" s="53">
        <f>IF(B4="DA",1,IF(B4="NE",2,0))</f>
        <v>1</v>
      </c>
      <c r="D4" s="6" t="s">
        <v>529</v>
      </c>
    </row>
    <row r="5" spans="1:4" ht="122.25" customHeight="1" x14ac:dyDescent="0.25">
      <c r="A5" s="30" t="s">
        <v>119</v>
      </c>
      <c r="B5" s="78">
        <v>0</v>
      </c>
      <c r="C5" s="53"/>
      <c r="D5" s="5" t="s">
        <v>597</v>
      </c>
    </row>
    <row r="6" spans="1:4" ht="30.75" customHeight="1" x14ac:dyDescent="0.25">
      <c r="A6" s="30" t="s">
        <v>120</v>
      </c>
      <c r="B6" s="79"/>
      <c r="C6" s="53">
        <f>IF(B6="predstavljanje rezultata poslovanja",1,IF(B6="prezentiranje značajnih poslova i investicija",2,IF(B6="prezentiranje novih proizvoda i novih ponuda",3,IF(B6="Ostalo",4,5))))</f>
        <v>5</v>
      </c>
      <c r="D6" s="6" t="s">
        <v>530</v>
      </c>
    </row>
  </sheetData>
  <sheetProtection algorithmName="SHA-512" hashValue="5yloeUBROsF5epVdunPcbEt4Tl9Qj54oI6F5PC/uMM3VhDxNkxLxnhjotH7OKEMnG3fdkFoATmTHCqyG+v6ctA==" saltValue="CFBLvx4VqUZnrjf+XMJ7ng==" spinCount="100000" sheet="1" objects="1" scenarios="1"/>
  <conditionalFormatting sqref="A6:D6">
    <cfRule type="expression" dxfId="16" priority="2">
      <formula>$B$5=0</formula>
    </cfRule>
  </conditionalFormatting>
  <dataValidations count="2">
    <dataValidation type="list" allowBlank="1" showInputMessage="1" showErrorMessage="1" sqref="B6" xr:uid="{00000000-0002-0000-0E00-000000000000}">
      <formula1>"Predstavljanje rezultata poslovanja,Prezentiranje značajnih poslova i investicija,Prezentiranje novih proizvoda i novih ponuda,Ostalo"</formula1>
    </dataValidation>
    <dataValidation type="list" allowBlank="1" showInputMessage="1" showErrorMessage="1" sqref="B2:B4" xr:uid="{00000000-0002-0000-0E00-000001000000}">
      <formula1>"DA,NE"</formula1>
    </dataValidation>
  </dataValidation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6"/>
  <dimension ref="A1:D16"/>
  <sheetViews>
    <sheetView showGridLines="0" workbookViewId="0">
      <selection activeCell="B3" sqref="B3"/>
    </sheetView>
  </sheetViews>
  <sheetFormatPr defaultRowHeight="12" x14ac:dyDescent="0.25"/>
  <cols>
    <col min="1" max="1" width="36.140625" style="11" customWidth="1"/>
    <col min="2" max="2" width="17.42578125" style="11" customWidth="1"/>
    <col min="3" max="3" width="10.7109375" style="11" hidden="1" customWidth="1"/>
    <col min="4" max="4" width="54.5703125" style="11" customWidth="1"/>
    <col min="5" max="16384" width="9.140625" style="11"/>
  </cols>
  <sheetData>
    <row r="1" spans="1:4" ht="27.95" customHeight="1" x14ac:dyDescent="0.25">
      <c r="A1" s="1" t="s">
        <v>0</v>
      </c>
      <c r="B1" s="13" t="s">
        <v>1</v>
      </c>
      <c r="C1" s="1" t="s">
        <v>303</v>
      </c>
      <c r="D1" s="1" t="s">
        <v>413</v>
      </c>
    </row>
    <row r="2" spans="1:4" ht="66" customHeight="1" x14ac:dyDescent="0.25">
      <c r="A2" s="30" t="s">
        <v>140</v>
      </c>
      <c r="B2" s="76" t="s">
        <v>676</v>
      </c>
      <c r="C2" s="53">
        <f>IF(B2="DA",1,IF(B2="NE",2,0))</f>
        <v>1</v>
      </c>
      <c r="D2" s="6" t="s">
        <v>598</v>
      </c>
    </row>
    <row r="3" spans="1:4" ht="65.25" customHeight="1" x14ac:dyDescent="0.25">
      <c r="A3" s="34" t="s">
        <v>673</v>
      </c>
      <c r="B3" s="77">
        <v>334424</v>
      </c>
      <c r="C3" s="53"/>
      <c r="D3" s="6" t="s">
        <v>599</v>
      </c>
    </row>
    <row r="4" spans="1:4" ht="60" x14ac:dyDescent="0.25">
      <c r="A4" s="30" t="s">
        <v>141</v>
      </c>
      <c r="B4" s="76" t="s">
        <v>678</v>
      </c>
      <c r="C4" s="53">
        <f>IF(B4="DA",1,IF(B4="NE",2,0))</f>
        <v>2</v>
      </c>
      <c r="D4" s="6" t="s">
        <v>600</v>
      </c>
    </row>
    <row r="5" spans="1:4" ht="89.25" customHeight="1" x14ac:dyDescent="0.25">
      <c r="A5" s="34" t="s">
        <v>537</v>
      </c>
      <c r="B5" s="77"/>
      <c r="C5" s="53"/>
      <c r="D5" s="6" t="s">
        <v>531</v>
      </c>
    </row>
    <row r="6" spans="1:4" ht="65.25" customHeight="1" x14ac:dyDescent="0.25">
      <c r="A6" s="30" t="s">
        <v>142</v>
      </c>
      <c r="B6" s="76" t="s">
        <v>678</v>
      </c>
      <c r="C6" s="53">
        <f>IF(B6="DA",1,IF(B6="NE",2,0))</f>
        <v>2</v>
      </c>
      <c r="D6" s="6" t="s">
        <v>601</v>
      </c>
    </row>
    <row r="7" spans="1:4" ht="89.25" customHeight="1" x14ac:dyDescent="0.25">
      <c r="A7" s="34" t="s">
        <v>538</v>
      </c>
      <c r="B7" s="77"/>
      <c r="C7" s="53"/>
      <c r="D7" s="6" t="s">
        <v>532</v>
      </c>
    </row>
    <row r="8" spans="1:4" ht="67.5" customHeight="1" x14ac:dyDescent="0.25">
      <c r="A8" s="30" t="s">
        <v>143</v>
      </c>
      <c r="B8" s="76" t="s">
        <v>676</v>
      </c>
      <c r="C8" s="53">
        <f>IF(B8="DA",1,IF(B8="NE",2,0))</f>
        <v>1</v>
      </c>
      <c r="D8" s="6" t="s">
        <v>602</v>
      </c>
    </row>
    <row r="9" spans="1:4" ht="112.5" customHeight="1" x14ac:dyDescent="0.25">
      <c r="A9" s="34" t="s">
        <v>539</v>
      </c>
      <c r="B9" s="77">
        <v>11231071.390000001</v>
      </c>
      <c r="C9" s="53"/>
      <c r="D9" s="6" t="s">
        <v>533</v>
      </c>
    </row>
    <row r="10" spans="1:4" ht="36" x14ac:dyDescent="0.25">
      <c r="A10" s="30" t="s">
        <v>144</v>
      </c>
      <c r="B10" s="76" t="s">
        <v>678</v>
      </c>
      <c r="C10" s="53">
        <f>IF(B10="DA",1,IF(B10="NE",2,0))</f>
        <v>2</v>
      </c>
      <c r="D10" s="6" t="s">
        <v>529</v>
      </c>
    </row>
    <row r="11" spans="1:4" ht="72" x14ac:dyDescent="0.25">
      <c r="A11" s="47" t="s">
        <v>145</v>
      </c>
      <c r="B11" s="76" t="s">
        <v>678</v>
      </c>
      <c r="C11" s="53">
        <f>IF(B11="DA",1,IF(B11="NE",2,0))</f>
        <v>2</v>
      </c>
      <c r="D11" s="6" t="s">
        <v>603</v>
      </c>
    </row>
    <row r="12" spans="1:4" ht="78" customHeight="1" x14ac:dyDescent="0.25">
      <c r="A12" s="34" t="s">
        <v>146</v>
      </c>
      <c r="B12" s="78"/>
      <c r="C12" s="53"/>
      <c r="D12" s="6" t="s">
        <v>534</v>
      </c>
    </row>
    <row r="13" spans="1:4" ht="75" customHeight="1" x14ac:dyDescent="0.25">
      <c r="A13" s="34" t="s">
        <v>147</v>
      </c>
      <c r="B13" s="78"/>
      <c r="C13" s="53"/>
      <c r="D13" s="6" t="s">
        <v>535</v>
      </c>
    </row>
    <row r="14" spans="1:4" ht="77.25" customHeight="1" x14ac:dyDescent="0.25">
      <c r="A14" s="34" t="s">
        <v>148</v>
      </c>
      <c r="B14" s="78"/>
      <c r="C14" s="53"/>
      <c r="D14" s="6" t="s">
        <v>535</v>
      </c>
    </row>
    <row r="15" spans="1:4" ht="78.75" customHeight="1" x14ac:dyDescent="0.25">
      <c r="A15" s="34" t="s">
        <v>149</v>
      </c>
      <c r="B15" s="79"/>
      <c r="C15" s="53"/>
      <c r="D15" s="6" t="s">
        <v>535</v>
      </c>
    </row>
    <row r="16" spans="1:4" ht="48" x14ac:dyDescent="0.25">
      <c r="A16" s="30" t="s">
        <v>150</v>
      </c>
      <c r="B16" s="76"/>
      <c r="C16" s="53">
        <f>IF(B16="DA",1,IF(B16="NE",2,3))</f>
        <v>3</v>
      </c>
      <c r="D16" s="6" t="s">
        <v>536</v>
      </c>
    </row>
  </sheetData>
  <sheetProtection algorithmName="SHA-512" hashValue="TUCq1mZ0V2eP/8B+HO75CemJKYY4FZ8R3gy0HTp9c54vpLZzl2Gi0oBOdwLC1aaGmMM+SZFn/dR1AiUSx2ARPw==" saltValue="IPmqTU8KsYq5oEogOrtZag==" spinCount="100000" sheet="1" objects="1" scenarios="1"/>
  <conditionalFormatting sqref="A3:C3">
    <cfRule type="expression" dxfId="15" priority="24" stopIfTrue="1">
      <formula>$B$2="NE"</formula>
    </cfRule>
    <cfRule type="expression" dxfId="14" priority="25" stopIfTrue="1">
      <formula>$B$2="NE"</formula>
    </cfRule>
  </conditionalFormatting>
  <conditionalFormatting sqref="A7:C7">
    <cfRule type="expression" dxfId="13" priority="27" stopIfTrue="1">
      <formula>$B$6="NE"</formula>
    </cfRule>
  </conditionalFormatting>
  <conditionalFormatting sqref="A9:C9">
    <cfRule type="expression" dxfId="12" priority="28" stopIfTrue="1">
      <formula>$B$8="NE"</formula>
    </cfRule>
  </conditionalFormatting>
  <conditionalFormatting sqref="A5:C5">
    <cfRule type="expression" dxfId="11" priority="7" stopIfTrue="1">
      <formula>$B$4="NE"</formula>
    </cfRule>
  </conditionalFormatting>
  <conditionalFormatting sqref="A12:C16">
    <cfRule type="expression" dxfId="10" priority="23" stopIfTrue="1">
      <formula>$B$11="NE"</formula>
    </cfRule>
  </conditionalFormatting>
  <conditionalFormatting sqref="D3">
    <cfRule type="expression" dxfId="9" priority="3" stopIfTrue="1">
      <formula>$B$2="NE"</formula>
    </cfRule>
    <cfRule type="expression" dxfId="8" priority="4" stopIfTrue="1">
      <formula>$B$2="NE"</formula>
    </cfRule>
  </conditionalFormatting>
  <conditionalFormatting sqref="D7">
    <cfRule type="expression" dxfId="7" priority="5" stopIfTrue="1">
      <formula>$B$6="NE"</formula>
    </cfRule>
  </conditionalFormatting>
  <conditionalFormatting sqref="D9">
    <cfRule type="expression" dxfId="6" priority="6" stopIfTrue="1">
      <formula>$B$8="NE"</formula>
    </cfRule>
  </conditionalFormatting>
  <conditionalFormatting sqref="D5">
    <cfRule type="expression" dxfId="5" priority="1" stopIfTrue="1">
      <formula>$B$4="NE"</formula>
    </cfRule>
  </conditionalFormatting>
  <conditionalFormatting sqref="D12:D16">
    <cfRule type="expression" dxfId="4" priority="2" stopIfTrue="1">
      <formula>$B$11="NE"</formula>
    </cfRule>
  </conditionalFormatting>
  <dataValidations count="4">
    <dataValidation type="custom" allowBlank="1" showInputMessage="1" showErrorMessage="1" errorTitle="Upozorenje!" error="Upisana vrijednost mora biti manja ili jednaka vrijednosti upisanoj u odgovoru 13.6.1." promptTitle="Upozorenje!" prompt="Upisana vrijednost mora biti manja ili jednaka vrijednosti upisanoj u odgovoru 13.6.1." sqref="B13" xr:uid="{00000000-0002-0000-0F00-000000000000}">
      <formula1>B13&lt;=B12</formula1>
    </dataValidation>
    <dataValidation type="custom" allowBlank="1" showInputMessage="1" showErrorMessage="1" errorTitle="Upozorenje!" error="Upisana vrijednost mora biti manja ili jednaka vrijednosti upisanoj u odgovoru 13.6.1." promptTitle="Upozorenje!" prompt="Upisana vrijednost mora biti manja ili jednaka vrijednosti upisanoj u odgovoru 13.6.1." sqref="B14" xr:uid="{00000000-0002-0000-0F00-000001000000}">
      <formula1>B14&lt;=B12</formula1>
    </dataValidation>
    <dataValidation type="custom" allowBlank="1" showInputMessage="1" showErrorMessage="1" errorTitle="Upozorenje!" error="Upisana vrijednost mora biti manja ili jednaka vrijednosti upisanoj u odgovoru 13.6.1." promptTitle="Upozorenje!" prompt="Upisana vrijednost mora biti manja ili jednaka vrijednosti upisanoj u odgovoru 13.6.1." sqref="B15" xr:uid="{00000000-0002-0000-0F00-000002000000}">
      <formula1>B15&lt;=B12</formula1>
    </dataValidation>
    <dataValidation type="list" allowBlank="1" showInputMessage="1" showErrorMessage="1" sqref="B2 B4 B6 B8 B10:B11 B16" xr:uid="{00000000-0002-0000-0F00-000003000000}">
      <formula1>"DA,NE"</formula1>
    </dataValidation>
  </dataValidation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7"/>
  <dimension ref="A1:D4"/>
  <sheetViews>
    <sheetView showGridLines="0" workbookViewId="0">
      <selection activeCell="B7" sqref="B7"/>
    </sheetView>
  </sheetViews>
  <sheetFormatPr defaultRowHeight="12" x14ac:dyDescent="0.25"/>
  <cols>
    <col min="1" max="2" width="28.5703125" style="11" customWidth="1"/>
    <col min="3" max="3" width="10.7109375" style="11" hidden="1" customWidth="1"/>
    <col min="4" max="4" width="47" style="11" customWidth="1"/>
    <col min="5" max="5" width="28" style="11" customWidth="1"/>
    <col min="6" max="16384" width="9.140625" style="11"/>
  </cols>
  <sheetData>
    <row r="1" spans="1:4" ht="27.95" customHeight="1" x14ac:dyDescent="0.25">
      <c r="A1" s="1" t="s">
        <v>0</v>
      </c>
      <c r="B1" s="13" t="s">
        <v>1</v>
      </c>
      <c r="C1" s="1" t="s">
        <v>303</v>
      </c>
      <c r="D1" s="1" t="s">
        <v>413</v>
      </c>
    </row>
    <row r="2" spans="1:4" ht="51" customHeight="1" x14ac:dyDescent="0.25">
      <c r="A2" s="50" t="s">
        <v>380</v>
      </c>
      <c r="B2" s="72" t="s">
        <v>704</v>
      </c>
      <c r="C2" s="53">
        <f>IF(B2="Isplata dividende",1,IF(B2="Dodjela dionica",2,IF(B2="Isplata dividende i dodjela dionica",3,IF(B2="Isplata dobiti u stvarima",4,IF(B2="Ostalo",5,6)))))</f>
        <v>1</v>
      </c>
      <c r="D2" s="6" t="s">
        <v>526</v>
      </c>
    </row>
    <row r="3" spans="1:4" ht="64.5" customHeight="1" x14ac:dyDescent="0.25">
      <c r="A3" s="50" t="s">
        <v>381</v>
      </c>
      <c r="B3" s="74" t="s">
        <v>678</v>
      </c>
      <c r="C3" s="53">
        <f>IF(B3="DA",1,IF(B3="NE",2,0))</f>
        <v>2</v>
      </c>
      <c r="D3" s="6" t="s">
        <v>527</v>
      </c>
    </row>
    <row r="4" spans="1:4" ht="55.5" customHeight="1" x14ac:dyDescent="0.25">
      <c r="A4" s="48" t="s">
        <v>382</v>
      </c>
      <c r="B4" s="75"/>
      <c r="C4" s="53"/>
      <c r="D4" s="6" t="s">
        <v>528</v>
      </c>
    </row>
  </sheetData>
  <sheetProtection algorithmName="SHA-512" hashValue="RfHgyAELkWLL3zCr2xLkAda4QbXtDILRpHQtv/4Er2KR45qSxxTrsiKhS+WYRm8i5ozqYAjHQ+4rpMQqxp/p+g==" saltValue="92mescZYgq1ls67skUsKbQ==" spinCount="100000" sheet="1" objects="1" scenarios="1"/>
  <conditionalFormatting sqref="A4:D4">
    <cfRule type="expression" dxfId="3" priority="3">
      <formula>$B$3="NE"</formula>
    </cfRule>
  </conditionalFormatting>
  <dataValidations count="2">
    <dataValidation type="list" allowBlank="1" showInputMessage="1" showErrorMessage="1" sqref="B2" xr:uid="{00000000-0002-0000-1000-000000000000}">
      <formula1>"Isplata dividende,Dodjela dionica,Isplata dividende i dodjela dionica,Isplata dobiti u stvarima,Ostalo"</formula1>
    </dataValidation>
    <dataValidation type="list" allowBlank="1" showInputMessage="1" showErrorMessage="1" sqref="B3" xr:uid="{00000000-0002-0000-1000-000001000000}">
      <formula1>"DA,NE"</formula1>
    </dataValidation>
  </dataValidation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8"/>
  <dimension ref="A1:D4"/>
  <sheetViews>
    <sheetView showGridLines="0" workbookViewId="0">
      <selection activeCell="D10" sqref="D10"/>
    </sheetView>
  </sheetViews>
  <sheetFormatPr defaultRowHeight="12" x14ac:dyDescent="0.25"/>
  <cols>
    <col min="1" max="1" width="33" style="11" customWidth="1"/>
    <col min="2" max="2" width="24.28515625" style="11" customWidth="1"/>
    <col min="3" max="3" width="10.7109375" style="11" hidden="1" customWidth="1"/>
    <col min="4" max="4" width="50.140625" style="11" customWidth="1"/>
    <col min="5" max="16384" width="9.140625" style="11"/>
  </cols>
  <sheetData>
    <row r="1" spans="1:4" ht="26.1" customHeight="1" x14ac:dyDescent="0.25">
      <c r="A1" s="1" t="s">
        <v>0</v>
      </c>
      <c r="B1" s="13" t="s">
        <v>1</v>
      </c>
      <c r="C1" s="1" t="s">
        <v>303</v>
      </c>
      <c r="D1" s="1" t="s">
        <v>413</v>
      </c>
    </row>
    <row r="2" spans="1:4" ht="48" x14ac:dyDescent="0.25">
      <c r="A2" s="50" t="s">
        <v>383</v>
      </c>
      <c r="B2" s="72" t="s">
        <v>676</v>
      </c>
      <c r="C2" s="53">
        <f>IF(B2="DA",1,IF(B2="NE",2,3))</f>
        <v>1</v>
      </c>
      <c r="D2" s="71" t="s">
        <v>525</v>
      </c>
    </row>
    <row r="3" spans="1:4" ht="96" x14ac:dyDescent="0.25">
      <c r="A3" s="50" t="s">
        <v>384</v>
      </c>
      <c r="B3" s="72" t="s">
        <v>678</v>
      </c>
      <c r="C3" s="53">
        <f>IF(B3="DA",1,IF(B3="NE",2,0))</f>
        <v>2</v>
      </c>
      <c r="D3" s="71" t="s">
        <v>596</v>
      </c>
    </row>
    <row r="4" spans="1:4" ht="43.5" customHeight="1" x14ac:dyDescent="0.25">
      <c r="A4" s="50" t="s">
        <v>385</v>
      </c>
      <c r="B4" s="73"/>
      <c r="C4" s="53">
        <f>IF(B4="Interni kodeks",1,IF(B4="Kodeks korporativnog upravljanja trgovačkim društvima u kojima RH ima dionice ili udjele",2,IF(B4="Kodeks koji se primjenjuje u grani industrije kojoj izdavatelj pripada",3,IF(B4="Ostalo",4,5))))</f>
        <v>5</v>
      </c>
      <c r="D4" s="71" t="s">
        <v>480</v>
      </c>
    </row>
  </sheetData>
  <sheetProtection algorithmName="SHA-512" hashValue="dZJp6+uzfWJpZvsZB9S1KCWy5fdSpUz68Dznmq0JFn1LD2hrrgaH1McpbBzyI5VHoLOxUo138BkYDZdjVrmSTw==" saltValue="jUKXa+xloL6Yq4OY1U0HfA==" spinCount="100000" sheet="1" objects="1" scenarios="1"/>
  <conditionalFormatting sqref="A4:C4">
    <cfRule type="expression" dxfId="2" priority="4">
      <formula>$B$3="NE"</formula>
    </cfRule>
  </conditionalFormatting>
  <conditionalFormatting sqref="D4">
    <cfRule type="expression" dxfId="1" priority="2">
      <formula>$B$3="NE"</formula>
    </cfRule>
  </conditionalFormatting>
  <dataValidations count="2">
    <dataValidation type="list" allowBlank="1" showInputMessage="1" showErrorMessage="1" sqref="B4" xr:uid="{00000000-0002-0000-1100-000000000000}">
      <formula1>"Interni kodeks,Kodeks korporativnog upravljanja trgovačkim društvima u kojima RH ima dionice ili udjele,Kodeks koji se primjenjuje u grani industrije kojoj izdavatelj pripada,Ostalo"</formula1>
    </dataValidation>
    <dataValidation type="list" allowBlank="1" showInputMessage="1" showErrorMessage="1" sqref="B2:B3" xr:uid="{00000000-0002-0000-1100-000001000000}">
      <formula1>"DA,NE"</formula1>
    </dataValidation>
  </dataValidations>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3" id="{4CE41286-8C84-42CB-84FE-7D57379BEE46}">
            <xm:f>'1. Osnovni podaci'!$B$2="NE"</xm:f>
            <x14:dxf>
              <font>
                <color theme="0"/>
              </font>
              <fill>
                <patternFill patternType="solid">
                  <fgColor theme="0"/>
                  <bgColor auto="1"/>
                </patternFill>
              </fill>
            </x14:dxf>
          </x14:cfRule>
          <xm:sqref>A2:D2</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B2:C7"/>
  <sheetViews>
    <sheetView showGridLines="0" workbookViewId="0">
      <selection activeCell="C3" sqref="C3"/>
    </sheetView>
  </sheetViews>
  <sheetFormatPr defaultRowHeight="15" x14ac:dyDescent="0.25"/>
  <cols>
    <col min="2" max="2" width="10" customWidth="1"/>
    <col min="3" max="3" width="10.7109375" style="23" customWidth="1"/>
  </cols>
  <sheetData>
    <row r="2" spans="2:3" ht="25.5" x14ac:dyDescent="0.25">
      <c r="B2" s="15" t="s">
        <v>29</v>
      </c>
      <c r="C2" s="22" t="s">
        <v>30</v>
      </c>
    </row>
    <row r="3" spans="2:3" x14ac:dyDescent="0.25">
      <c r="B3" s="98">
        <v>2019</v>
      </c>
      <c r="C3" s="106">
        <v>1736</v>
      </c>
    </row>
    <row r="5" spans="2:3" ht="13.5" customHeight="1" x14ac:dyDescent="0.25">
      <c r="B5" s="26" t="s">
        <v>374</v>
      </c>
    </row>
    <row r="6" spans="2:3" ht="12.95" customHeight="1" x14ac:dyDescent="0.25">
      <c r="B6" s="27" t="s">
        <v>478</v>
      </c>
    </row>
    <row r="7" spans="2:3" ht="12.95" customHeight="1" x14ac:dyDescent="0.25">
      <c r="B7" s="11" t="s">
        <v>664</v>
      </c>
    </row>
  </sheetData>
  <sheetProtection algorithmName="SHA-512" hashValue="PRaaZ50tFEMrvQK53VAf/pOkQ+ibgWzCPuetwtaembBQ+shEIqnh9A5AsNsrXaN1RMSPLduVRbGVw/ltT9pbJA==" saltValue="SqxUJjASat0HsOPHd4QqbQ==" spinCount="100000" sheet="1" objects="1" scenarios="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G31"/>
  <sheetViews>
    <sheetView showGridLines="0" workbookViewId="0">
      <selection activeCell="B20" sqref="B20"/>
    </sheetView>
  </sheetViews>
  <sheetFormatPr defaultRowHeight="12" x14ac:dyDescent="0.25"/>
  <cols>
    <col min="1" max="1" width="35.85546875" style="11" customWidth="1"/>
    <col min="2" max="2" width="22.28515625" style="11" customWidth="1"/>
    <col min="3" max="3" width="10.7109375" style="11" hidden="1" customWidth="1"/>
    <col min="4" max="4" width="48.7109375" style="11" customWidth="1"/>
    <col min="5" max="5" width="9.7109375" style="11" customWidth="1"/>
    <col min="6" max="16384" width="9.140625" style="11"/>
  </cols>
  <sheetData>
    <row r="1" spans="1:5" ht="27.95" customHeight="1" x14ac:dyDescent="0.25">
      <c r="A1" s="1" t="s">
        <v>0</v>
      </c>
      <c r="B1" s="1" t="s">
        <v>1</v>
      </c>
      <c r="C1" s="61" t="s">
        <v>303</v>
      </c>
      <c r="D1" s="1" t="s">
        <v>413</v>
      </c>
    </row>
    <row r="2" spans="1:5" ht="60" x14ac:dyDescent="0.25">
      <c r="A2" s="29" t="s">
        <v>2</v>
      </c>
      <c r="B2" s="79" t="s">
        <v>676</v>
      </c>
      <c r="C2" s="52">
        <f>IF(B2="DA",1,IF(B2="NE",2,0))</f>
        <v>1</v>
      </c>
      <c r="D2" s="4" t="s">
        <v>622</v>
      </c>
    </row>
    <row r="3" spans="1:5" ht="31.5" customHeight="1" x14ac:dyDescent="0.25">
      <c r="A3" s="30" t="s">
        <v>3</v>
      </c>
      <c r="B3" s="79" t="s">
        <v>676</v>
      </c>
      <c r="C3" s="52">
        <f>IF(B3="DA",1,IF(B3="NE",2,3))</f>
        <v>1</v>
      </c>
      <c r="D3" s="4" t="s">
        <v>480</v>
      </c>
      <c r="E3" s="25"/>
    </row>
    <row r="4" spans="1:5" ht="33.75" customHeight="1" x14ac:dyDescent="0.25">
      <c r="A4" s="30" t="s">
        <v>4</v>
      </c>
      <c r="B4" s="79" t="s">
        <v>676</v>
      </c>
      <c r="C4" s="52">
        <f>IF(B4="DA",1,IF(B4="NE",2,3))</f>
        <v>1</v>
      </c>
      <c r="D4" s="4" t="s">
        <v>480</v>
      </c>
      <c r="E4" s="25"/>
    </row>
    <row r="5" spans="1:5" ht="96" x14ac:dyDescent="0.25">
      <c r="A5" s="29" t="s">
        <v>151</v>
      </c>
      <c r="B5" s="78">
        <v>370</v>
      </c>
      <c r="C5" s="52"/>
      <c r="D5" s="4" t="s">
        <v>481</v>
      </c>
    </row>
    <row r="6" spans="1:5" ht="84" x14ac:dyDescent="0.25">
      <c r="A6" s="29" t="s">
        <v>152</v>
      </c>
      <c r="B6" s="78">
        <v>29</v>
      </c>
      <c r="C6" s="52"/>
      <c r="D6" s="4" t="s">
        <v>623</v>
      </c>
    </row>
    <row r="7" spans="1:5" ht="84" x14ac:dyDescent="0.25">
      <c r="A7" s="29" t="s">
        <v>5</v>
      </c>
      <c r="B7" s="99">
        <v>397</v>
      </c>
      <c r="C7" s="52"/>
      <c r="D7" s="4" t="s">
        <v>496</v>
      </c>
    </row>
    <row r="8" spans="1:5" ht="52.5" customHeight="1" x14ac:dyDescent="0.25">
      <c r="A8" s="29" t="s">
        <v>6</v>
      </c>
      <c r="B8" s="79" t="s">
        <v>677</v>
      </c>
      <c r="C8" s="53">
        <f>IF(B8="Monistički ustroj",1,IF(B8="Dualistički ustroj",2,0))</f>
        <v>2</v>
      </c>
      <c r="D8" s="6" t="s">
        <v>500</v>
      </c>
    </row>
    <row r="9" spans="1:5" ht="84" x14ac:dyDescent="0.25">
      <c r="A9" s="29" t="s">
        <v>7</v>
      </c>
      <c r="B9" s="99">
        <v>1</v>
      </c>
      <c r="C9" s="53"/>
      <c r="D9" s="6" t="s">
        <v>482</v>
      </c>
    </row>
    <row r="10" spans="1:5" ht="84" x14ac:dyDescent="0.25">
      <c r="A10" s="29" t="s">
        <v>8</v>
      </c>
      <c r="B10" s="99">
        <v>1</v>
      </c>
      <c r="C10" s="53"/>
      <c r="D10" s="6" t="s">
        <v>497</v>
      </c>
    </row>
    <row r="11" spans="1:5" ht="84" x14ac:dyDescent="0.25">
      <c r="A11" s="30" t="s">
        <v>9</v>
      </c>
      <c r="B11" s="85">
        <v>1</v>
      </c>
      <c r="C11" s="53"/>
      <c r="D11" s="6" t="s">
        <v>624</v>
      </c>
    </row>
    <row r="12" spans="1:5" ht="72" x14ac:dyDescent="0.25">
      <c r="A12" s="62" t="s">
        <v>10</v>
      </c>
      <c r="B12" s="99">
        <v>3</v>
      </c>
      <c r="C12" s="53"/>
      <c r="D12" s="6" t="s">
        <v>625</v>
      </c>
    </row>
    <row r="13" spans="1:5" ht="84" x14ac:dyDescent="0.25">
      <c r="A13" s="62" t="s">
        <v>11</v>
      </c>
      <c r="B13" s="99">
        <v>0</v>
      </c>
      <c r="C13" s="53"/>
      <c r="D13" s="6" t="s">
        <v>619</v>
      </c>
    </row>
    <row r="14" spans="1:5" ht="63" customHeight="1" x14ac:dyDescent="0.25">
      <c r="A14" s="34" t="s">
        <v>12</v>
      </c>
      <c r="B14" s="100">
        <v>0</v>
      </c>
      <c r="C14" s="53"/>
      <c r="D14" s="6" t="s">
        <v>620</v>
      </c>
    </row>
    <row r="15" spans="1:5" ht="96" x14ac:dyDescent="0.25">
      <c r="A15" s="31" t="s">
        <v>379</v>
      </c>
      <c r="B15" s="85">
        <v>125107.02</v>
      </c>
      <c r="C15" s="52"/>
      <c r="D15" s="4" t="s">
        <v>667</v>
      </c>
    </row>
    <row r="16" spans="1:5" ht="96" x14ac:dyDescent="0.25">
      <c r="A16" s="63" t="s">
        <v>665</v>
      </c>
      <c r="B16" s="85">
        <v>137885.91</v>
      </c>
      <c r="C16" s="52"/>
      <c r="D16" s="4" t="s">
        <v>484</v>
      </c>
    </row>
    <row r="17" spans="1:7" ht="76.5" customHeight="1" x14ac:dyDescent="0.25">
      <c r="A17" s="29" t="s">
        <v>13</v>
      </c>
      <c r="B17" s="79" t="s">
        <v>678</v>
      </c>
      <c r="C17" s="52">
        <f>IF(B17="DA",1,IF(B17="NE",2,0))</f>
        <v>2</v>
      </c>
      <c r="D17" s="4" t="s">
        <v>485</v>
      </c>
    </row>
    <row r="18" spans="1:7" ht="53.25" customHeight="1" x14ac:dyDescent="0.25">
      <c r="A18" s="62" t="s">
        <v>14</v>
      </c>
      <c r="B18" s="85"/>
      <c r="C18" s="52"/>
      <c r="D18" s="4" t="s">
        <v>486</v>
      </c>
    </row>
    <row r="19" spans="1:7" ht="40.5" customHeight="1" x14ac:dyDescent="0.25">
      <c r="A19" s="29" t="s">
        <v>15</v>
      </c>
      <c r="B19" s="79"/>
      <c r="C19" s="52">
        <f>IF(B19="DA",1,IF(B19="NE",2,3))</f>
        <v>3</v>
      </c>
      <c r="D19" s="6" t="s">
        <v>621</v>
      </c>
      <c r="E19" s="25"/>
    </row>
    <row r="20" spans="1:7" ht="65.25" customHeight="1" x14ac:dyDescent="0.25">
      <c r="A20" s="32" t="s">
        <v>16</v>
      </c>
      <c r="B20" s="79" t="s">
        <v>678</v>
      </c>
      <c r="C20" s="52">
        <f>IF(B20="DA",1,IF(B20="NE",2,0))</f>
        <v>2</v>
      </c>
      <c r="D20" s="4" t="s">
        <v>487</v>
      </c>
    </row>
    <row r="21" spans="1:7" ht="75.75" customHeight="1" x14ac:dyDescent="0.25">
      <c r="A21" s="62" t="s">
        <v>17</v>
      </c>
      <c r="B21" s="85"/>
      <c r="C21" s="52"/>
      <c r="D21" s="4" t="s">
        <v>488</v>
      </c>
    </row>
    <row r="22" spans="1:7" ht="76.5" customHeight="1" x14ac:dyDescent="0.25">
      <c r="A22" s="33" t="s">
        <v>18</v>
      </c>
      <c r="B22" s="79" t="s">
        <v>676</v>
      </c>
      <c r="C22" s="52">
        <f>IF(B22="DA",1,IF(B22="NE",2,0))</f>
        <v>1</v>
      </c>
      <c r="D22" s="4" t="s">
        <v>489</v>
      </c>
    </row>
    <row r="23" spans="1:7" ht="52.5" customHeight="1" x14ac:dyDescent="0.25">
      <c r="A23" s="29" t="s">
        <v>19</v>
      </c>
      <c r="B23" s="79" t="s">
        <v>678</v>
      </c>
      <c r="C23" s="52">
        <f>IF(B23="DA",1,IF(B23="NE",2,3))</f>
        <v>2</v>
      </c>
      <c r="D23" s="4" t="s">
        <v>490</v>
      </c>
    </row>
    <row r="24" spans="1:7" ht="48" x14ac:dyDescent="0.25">
      <c r="A24" s="62" t="s">
        <v>20</v>
      </c>
      <c r="B24" s="78"/>
      <c r="C24" s="52"/>
      <c r="D24" s="4" t="s">
        <v>491</v>
      </c>
    </row>
    <row r="25" spans="1:7" ht="60" x14ac:dyDescent="0.25">
      <c r="A25" s="29" t="s">
        <v>21</v>
      </c>
      <c r="B25" s="79" t="s">
        <v>678</v>
      </c>
      <c r="C25" s="52">
        <f>IF(B25="DA",1,IF(B25="NE",2,3))</f>
        <v>2</v>
      </c>
      <c r="D25" s="4" t="s">
        <v>492</v>
      </c>
    </row>
    <row r="26" spans="1:7" ht="52.5" customHeight="1" x14ac:dyDescent="0.25">
      <c r="A26" s="62" t="s">
        <v>22</v>
      </c>
      <c r="B26" s="78"/>
      <c r="C26" s="52"/>
      <c r="D26" s="4" t="s">
        <v>493</v>
      </c>
    </row>
    <row r="27" spans="1:7" ht="64.5" customHeight="1" x14ac:dyDescent="0.25">
      <c r="A27" s="29" t="s">
        <v>23</v>
      </c>
      <c r="B27" s="79" t="s">
        <v>676</v>
      </c>
      <c r="C27" s="52">
        <f>IF(B27="DA",1,IF(B27="NE",2,0))</f>
        <v>1</v>
      </c>
      <c r="D27" s="4" t="s">
        <v>494</v>
      </c>
      <c r="G27" s="114"/>
    </row>
    <row r="28" spans="1:7" ht="48" x14ac:dyDescent="0.25">
      <c r="A28" s="62" t="s">
        <v>24</v>
      </c>
      <c r="B28" s="78">
        <v>1</v>
      </c>
      <c r="C28" s="52"/>
      <c r="D28" s="4" t="s">
        <v>493</v>
      </c>
    </row>
    <row r="29" spans="1:7" ht="72" x14ac:dyDescent="0.25">
      <c r="A29" s="29" t="s">
        <v>25</v>
      </c>
      <c r="B29" s="79" t="s">
        <v>676</v>
      </c>
      <c r="C29" s="52">
        <f>IF(B29="DA",1,IF(B29="NE",2,0))</f>
        <v>1</v>
      </c>
      <c r="D29" s="4" t="s">
        <v>626</v>
      </c>
    </row>
    <row r="30" spans="1:7" ht="52.5" customHeight="1" x14ac:dyDescent="0.25">
      <c r="A30" s="62" t="s">
        <v>26</v>
      </c>
      <c r="B30" s="78">
        <v>2</v>
      </c>
      <c r="C30" s="52"/>
      <c r="D30" s="4" t="s">
        <v>495</v>
      </c>
    </row>
    <row r="31" spans="1:7" ht="56.25" customHeight="1" x14ac:dyDescent="0.25">
      <c r="A31" s="62" t="s">
        <v>27</v>
      </c>
      <c r="B31" s="78">
        <v>0</v>
      </c>
      <c r="C31" s="52"/>
      <c r="D31" s="4" t="s">
        <v>495</v>
      </c>
    </row>
  </sheetData>
  <sheetProtection algorithmName="SHA-512" hashValue="yRri7lKMuptM9lWX5LwchnKiU7v6ecICqSh8D56HcyxwdJo0bUahnvyPtyE6K92vY1YJ3mClvvQxnc8mk6Oq3Q==" saltValue="VfYm/7hH8bB8pvxtVv+KbQ==" spinCount="100000" sheet="1" objects="1" scenarios="1"/>
  <conditionalFormatting sqref="A3:C4">
    <cfRule type="expression" dxfId="237" priority="27">
      <formula>$B$2="NE"</formula>
    </cfRule>
  </conditionalFormatting>
  <conditionalFormatting sqref="A12:C14">
    <cfRule type="expression" dxfId="236" priority="25">
      <formula>$B$8="Monistički ustroj"</formula>
    </cfRule>
  </conditionalFormatting>
  <conditionalFormatting sqref="A30:C31">
    <cfRule type="expression" dxfId="235" priority="24">
      <formula>$B$29="NE"</formula>
    </cfRule>
  </conditionalFormatting>
  <conditionalFormatting sqref="A18:C19">
    <cfRule type="expression" dxfId="234" priority="23">
      <formula>$B$17="NE"</formula>
    </cfRule>
  </conditionalFormatting>
  <conditionalFormatting sqref="A21:C21">
    <cfRule type="expression" dxfId="233" priority="22">
      <formula>$B$20="NE"</formula>
    </cfRule>
  </conditionalFormatting>
  <conditionalFormatting sqref="A23:C26">
    <cfRule type="expression" dxfId="232" priority="21">
      <formula>$B$22="NE"</formula>
    </cfRule>
  </conditionalFormatting>
  <conditionalFormatting sqref="A24:C24">
    <cfRule type="expression" dxfId="231" priority="20">
      <formula>$B$23="NE"</formula>
    </cfRule>
  </conditionalFormatting>
  <conditionalFormatting sqref="A26:C26">
    <cfRule type="expression" dxfId="230" priority="19">
      <formula>$B$25="NE"</formula>
    </cfRule>
  </conditionalFormatting>
  <conditionalFormatting sqref="A28:C28">
    <cfRule type="expression" dxfId="229" priority="18">
      <formula>$B$27="NE"</formula>
    </cfRule>
  </conditionalFormatting>
  <conditionalFormatting sqref="D3:D4">
    <cfRule type="expression" dxfId="228" priority="17">
      <formula>$B$2="NE"</formula>
    </cfRule>
  </conditionalFormatting>
  <conditionalFormatting sqref="D18:D19">
    <cfRule type="expression" dxfId="227" priority="16">
      <formula>$B$17="NE"</formula>
    </cfRule>
  </conditionalFormatting>
  <conditionalFormatting sqref="D21">
    <cfRule type="expression" dxfId="226" priority="15">
      <formula>$B$20="NE"</formula>
    </cfRule>
  </conditionalFormatting>
  <conditionalFormatting sqref="D23:D26">
    <cfRule type="expression" dxfId="225" priority="14">
      <formula>$B$22="NE"</formula>
    </cfRule>
  </conditionalFormatting>
  <conditionalFormatting sqref="D24">
    <cfRule type="expression" dxfId="224" priority="13">
      <formula>$B$23="NE"</formula>
    </cfRule>
  </conditionalFormatting>
  <conditionalFormatting sqref="D26">
    <cfRule type="expression" dxfId="223" priority="12">
      <formula>$B$25="NE"</formula>
    </cfRule>
  </conditionalFormatting>
  <conditionalFormatting sqref="D28">
    <cfRule type="expression" dxfId="222" priority="11">
      <formula>$B$27="NE"</formula>
    </cfRule>
  </conditionalFormatting>
  <conditionalFormatting sqref="D30:D31">
    <cfRule type="expression" dxfId="221" priority="10">
      <formula>$B$29="NE"</formula>
    </cfRule>
  </conditionalFormatting>
  <conditionalFormatting sqref="A16:D16">
    <cfRule type="expression" dxfId="220" priority="9">
      <formula>$B$6=0</formula>
    </cfRule>
  </conditionalFormatting>
  <conditionalFormatting sqref="D3:D4">
    <cfRule type="expression" dxfId="219" priority="8">
      <formula>$B$2="NE"</formula>
    </cfRule>
  </conditionalFormatting>
  <conditionalFormatting sqref="D30:D31">
    <cfRule type="expression" dxfId="218" priority="7">
      <formula>$B$29="NE"</formula>
    </cfRule>
  </conditionalFormatting>
  <conditionalFormatting sqref="D18:D19">
    <cfRule type="expression" dxfId="217" priority="6">
      <formula>$B$17="NE"</formula>
    </cfRule>
  </conditionalFormatting>
  <conditionalFormatting sqref="D21">
    <cfRule type="expression" dxfId="216" priority="5">
      <formula>$B$20="NE"</formula>
    </cfRule>
  </conditionalFormatting>
  <conditionalFormatting sqref="D23:D26">
    <cfRule type="expression" dxfId="215" priority="4">
      <formula>$B$22="NE"</formula>
    </cfRule>
  </conditionalFormatting>
  <conditionalFormatting sqref="D24">
    <cfRule type="expression" dxfId="214" priority="3">
      <formula>$B$23="NE"</formula>
    </cfRule>
  </conditionalFormatting>
  <conditionalFormatting sqref="D26">
    <cfRule type="expression" dxfId="213" priority="2">
      <formula>$B$25="NE"</formula>
    </cfRule>
  </conditionalFormatting>
  <conditionalFormatting sqref="D28">
    <cfRule type="expression" dxfId="212" priority="1">
      <formula>$B$27="NE"</formula>
    </cfRule>
  </conditionalFormatting>
  <dataValidations xWindow="360" yWindow="722" count="7">
    <dataValidation type="custom" allowBlank="1" showInputMessage="1" showErrorMessage="1" errorTitle="Upozorenje" error="Unesena vrijednost mora biti veća od nule!" promptTitle="Upozorenje" prompt="Upisana vrijednost mora biti veća od nule!" sqref="B5" xr:uid="{00000000-0002-0000-0200-000000000000}">
      <formula1>B5&gt;0</formula1>
    </dataValidation>
    <dataValidation type="custom" allowBlank="1" showInputMessage="1" showErrorMessage="1" errorTitle="Upozorenje!" error="Upisana vrijednost mora biti manja ili jednaka ukupnom broju zaposlenih." promptTitle="Upozorenje!" prompt="Upisana vrijednost mora biti manja ili jednaka ukupnom broju zaposlenih." sqref="B6" xr:uid="{00000000-0002-0000-0200-000001000000}">
      <formula1>B6&lt;=B5</formula1>
    </dataValidation>
    <dataValidation type="custom" allowBlank="1" showInputMessage="1" showErrorMessage="1" errorTitle="Upozorenje!" error="Upisana vrijednost mora biti veća od nule!" promptTitle="Upozorenje!" prompt="Upisana vrijednost mora biti veća od nule!" sqref="B18 B9 B15:B16 B11" xr:uid="{00000000-0002-0000-0200-000002000000}">
      <formula1>B9&gt;0</formula1>
    </dataValidation>
    <dataValidation type="custom" allowBlank="1" showInputMessage="1" showErrorMessage="1" errorTitle="Upozorenje!" error="Upisana vrijednost mora biti manja ili jednaka vrijednosti u prethodnom odgovoru!" promptTitle="Upozorenje!" prompt="Upisana vrijednost mora biti manja ili jednaka vrijednosti u prethodnom odgovoru!" sqref="B10 B13" xr:uid="{00000000-0002-0000-0200-000003000000}">
      <formula1>B10&lt;=B9</formula1>
    </dataValidation>
    <dataValidation type="list" allowBlank="1" showInputMessage="1" showErrorMessage="1" sqref="B25 B27 B29 B17 B2:B4 B19:B20 B22:B23" xr:uid="{00000000-0002-0000-0200-000004000000}">
      <formula1>"DA,NE"</formula1>
    </dataValidation>
    <dataValidation type="list" allowBlank="1" showInputMessage="1" showErrorMessage="1" sqref="B8" xr:uid="{00000000-0002-0000-0200-000005000000}">
      <formula1>"Monistički ustroj,Dualistički ustroj"</formula1>
    </dataValidation>
    <dataValidation type="custom" allowBlank="1" errorTitle="Upozorenje!" error="Upisana vrijednost mora biti veća od nule!" promptTitle="Upozorenje!" prompt="Upisana vrijednost mora biti veća od nule!" sqref="B14" xr:uid="{00000000-0002-0000-0200-000006000000}">
      <formula1>B14&gt;0</formula1>
    </dataValidation>
  </dataValidations>
  <pageMargins left="0.7" right="0.7" top="0.75" bottom="0.75" header="0.3" footer="0.3"/>
  <pageSetup paperSize="9"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A1:AM27"/>
  <sheetViews>
    <sheetView tabSelected="1" topLeftCell="H2" workbookViewId="0">
      <selection activeCell="S4" sqref="S4"/>
    </sheetView>
  </sheetViews>
  <sheetFormatPr defaultRowHeight="15" x14ac:dyDescent="0.25"/>
  <cols>
    <col min="1" max="1" width="15.7109375" style="89" customWidth="1"/>
    <col min="2" max="2" width="39.5703125" style="89" customWidth="1"/>
    <col min="3" max="3" width="25.7109375" style="107" customWidth="1"/>
    <col min="4" max="4" width="25.7109375" style="89" customWidth="1"/>
    <col min="5" max="5" width="6.28515625" style="89" hidden="1" customWidth="1"/>
    <col min="6" max="6" width="25.7109375" style="89" customWidth="1"/>
    <col min="7" max="7" width="9.7109375" style="89" hidden="1" customWidth="1"/>
    <col min="8" max="8" width="25.7109375" style="89" customWidth="1"/>
    <col min="9" max="9" width="25.7109375" style="89" hidden="1" customWidth="1"/>
    <col min="10" max="10" width="25.7109375" style="89" customWidth="1"/>
    <col min="11" max="11" width="25.7109375" style="89" hidden="1" customWidth="1"/>
    <col min="12" max="12" width="25.7109375" style="89" customWidth="1"/>
    <col min="13" max="13" width="25.7109375" style="89" hidden="1" customWidth="1"/>
    <col min="14" max="14" width="25.7109375" style="89" customWidth="1"/>
    <col min="15" max="15" width="25.7109375" style="89" hidden="1" customWidth="1"/>
    <col min="16" max="16" width="25.7109375" style="89" customWidth="1"/>
    <col min="17" max="17" width="25.7109375" style="89" hidden="1" customWidth="1"/>
    <col min="18" max="20" width="25.7109375" style="89" customWidth="1"/>
    <col min="21" max="21" width="25.7109375" style="89" hidden="1" customWidth="1"/>
    <col min="22" max="22" width="22.5703125" style="89" customWidth="1"/>
    <col min="23" max="23" width="25.7109375" style="89" hidden="1" customWidth="1"/>
    <col min="24" max="24" width="25.7109375" style="89" customWidth="1"/>
    <col min="25" max="25" width="25.7109375" style="89" hidden="1" customWidth="1"/>
    <col min="26" max="26" width="25.7109375" style="89" customWidth="1"/>
    <col min="27" max="27" width="25.7109375" style="89" hidden="1" customWidth="1"/>
    <col min="28" max="28" width="25.7109375" style="89" customWidth="1"/>
    <col min="29" max="29" width="25.7109375" style="89" hidden="1" customWidth="1"/>
    <col min="30" max="30" width="25.7109375" style="89" customWidth="1"/>
    <col min="31" max="31" width="25.7109375" style="89" hidden="1" customWidth="1"/>
    <col min="32" max="35" width="25.7109375" style="89" customWidth="1"/>
    <col min="36" max="36" width="25.7109375" style="89" hidden="1" customWidth="1"/>
    <col min="37" max="39" width="25.7109375" style="89" customWidth="1"/>
    <col min="40" max="16384" width="9.140625" style="89"/>
  </cols>
  <sheetData>
    <row r="1" spans="1:39" s="124" customFormat="1" ht="84" x14ac:dyDescent="0.25">
      <c r="A1" s="117" t="s">
        <v>0</v>
      </c>
      <c r="B1" s="118" t="s">
        <v>31</v>
      </c>
      <c r="C1" s="119" t="s">
        <v>32</v>
      </c>
      <c r="D1" s="118" t="s">
        <v>33</v>
      </c>
      <c r="E1" s="120" t="s">
        <v>369</v>
      </c>
      <c r="F1" s="121" t="s">
        <v>375</v>
      </c>
      <c r="G1" s="122" t="s">
        <v>475</v>
      </c>
      <c r="H1" s="118" t="s">
        <v>34</v>
      </c>
      <c r="I1" s="120" t="s">
        <v>370</v>
      </c>
      <c r="J1" s="118" t="s">
        <v>35</v>
      </c>
      <c r="K1" s="120" t="s">
        <v>371</v>
      </c>
      <c r="L1" s="118" t="s">
        <v>36</v>
      </c>
      <c r="M1" s="120" t="s">
        <v>368</v>
      </c>
      <c r="N1" s="118" t="s">
        <v>37</v>
      </c>
      <c r="O1" s="120" t="s">
        <v>372</v>
      </c>
      <c r="P1" s="118" t="s">
        <v>53</v>
      </c>
      <c r="Q1" s="120" t="s">
        <v>373</v>
      </c>
      <c r="R1" s="118" t="s">
        <v>38</v>
      </c>
      <c r="S1" s="118" t="s">
        <v>39</v>
      </c>
      <c r="T1" s="118" t="s">
        <v>40</v>
      </c>
      <c r="U1" s="120" t="s">
        <v>415</v>
      </c>
      <c r="V1" s="118" t="s">
        <v>41</v>
      </c>
      <c r="W1" s="120" t="s">
        <v>417</v>
      </c>
      <c r="X1" s="118" t="s">
        <v>42</v>
      </c>
      <c r="Y1" s="120" t="s">
        <v>419</v>
      </c>
      <c r="Z1" s="118" t="s">
        <v>43</v>
      </c>
      <c r="AA1" s="120" t="s">
        <v>421</v>
      </c>
      <c r="AB1" s="118" t="s">
        <v>44</v>
      </c>
      <c r="AC1" s="120" t="s">
        <v>423</v>
      </c>
      <c r="AD1" s="118" t="s">
        <v>45</v>
      </c>
      <c r="AE1" s="120" t="s">
        <v>425</v>
      </c>
      <c r="AF1" s="123" t="s">
        <v>46</v>
      </c>
      <c r="AG1" s="123" t="s">
        <v>47</v>
      </c>
      <c r="AH1" s="123" t="s">
        <v>48</v>
      </c>
      <c r="AI1" s="118" t="s">
        <v>49</v>
      </c>
      <c r="AJ1" s="120" t="s">
        <v>427</v>
      </c>
      <c r="AK1" s="123" t="s">
        <v>50</v>
      </c>
      <c r="AL1" s="123" t="s">
        <v>51</v>
      </c>
      <c r="AM1" s="123" t="s">
        <v>52</v>
      </c>
    </row>
    <row r="2" spans="1:39" s="128" customFormat="1" ht="156" x14ac:dyDescent="0.25">
      <c r="A2" s="117" t="s">
        <v>413</v>
      </c>
      <c r="B2" s="125" t="s">
        <v>498</v>
      </c>
      <c r="C2" s="126" t="s">
        <v>499</v>
      </c>
      <c r="D2" s="127" t="s">
        <v>500</v>
      </c>
      <c r="E2" s="127"/>
      <c r="F2" s="127" t="s">
        <v>500</v>
      </c>
      <c r="G2" s="127"/>
      <c r="H2" s="127" t="s">
        <v>500</v>
      </c>
      <c r="I2" s="127"/>
      <c r="J2" s="127" t="s">
        <v>500</v>
      </c>
      <c r="K2" s="127"/>
      <c r="L2" s="127" t="s">
        <v>500</v>
      </c>
      <c r="M2" s="127"/>
      <c r="N2" s="127" t="s">
        <v>500</v>
      </c>
      <c r="O2" s="127"/>
      <c r="P2" s="127" t="s">
        <v>500</v>
      </c>
      <c r="Q2" s="127"/>
      <c r="R2" s="127" t="s">
        <v>501</v>
      </c>
      <c r="S2" s="127" t="s">
        <v>502</v>
      </c>
      <c r="T2" s="127" t="s">
        <v>660</v>
      </c>
      <c r="U2" s="127"/>
      <c r="V2" s="127" t="s">
        <v>480</v>
      </c>
      <c r="W2" s="127"/>
      <c r="X2" s="127" t="s">
        <v>661</v>
      </c>
      <c r="Y2" s="127"/>
      <c r="Z2" s="127" t="s">
        <v>480</v>
      </c>
      <c r="AA2" s="127"/>
      <c r="AB2" s="127" t="s">
        <v>503</v>
      </c>
      <c r="AC2" s="127"/>
      <c r="AD2" s="127" t="s">
        <v>504</v>
      </c>
      <c r="AE2" s="127"/>
      <c r="AF2" s="127" t="s">
        <v>493</v>
      </c>
      <c r="AG2" s="127" t="s">
        <v>505</v>
      </c>
      <c r="AH2" s="127" t="s">
        <v>505</v>
      </c>
      <c r="AI2" s="127" t="s">
        <v>506</v>
      </c>
      <c r="AJ2" s="127"/>
      <c r="AK2" s="127" t="s">
        <v>493</v>
      </c>
      <c r="AL2" s="127" t="s">
        <v>507</v>
      </c>
      <c r="AM2" s="127" t="s">
        <v>507</v>
      </c>
    </row>
    <row r="3" spans="1:39" hidden="1" x14ac:dyDescent="0.25">
      <c r="B3" s="89" t="s">
        <v>340</v>
      </c>
      <c r="C3" s="107" t="s">
        <v>341</v>
      </c>
      <c r="D3" s="89" t="s">
        <v>362</v>
      </c>
      <c r="E3" s="89" t="s">
        <v>342</v>
      </c>
      <c r="F3" s="89" t="s">
        <v>410</v>
      </c>
      <c r="G3" s="89" t="s">
        <v>474</v>
      </c>
      <c r="H3" s="89" t="s">
        <v>363</v>
      </c>
      <c r="I3" s="89" t="s">
        <v>343</v>
      </c>
      <c r="J3" s="89" t="s">
        <v>364</v>
      </c>
      <c r="K3" s="89" t="s">
        <v>344</v>
      </c>
      <c r="L3" s="89" t="s">
        <v>365</v>
      </c>
      <c r="M3" s="89" t="s">
        <v>345</v>
      </c>
      <c r="N3" s="89" t="s">
        <v>366</v>
      </c>
      <c r="O3" s="89" t="s">
        <v>479</v>
      </c>
      <c r="P3" s="89" t="s">
        <v>367</v>
      </c>
      <c r="Q3" s="89" t="s">
        <v>346</v>
      </c>
      <c r="R3" s="89" t="s">
        <v>347</v>
      </c>
      <c r="S3" s="89" t="s">
        <v>348</v>
      </c>
      <c r="T3" s="89" t="s">
        <v>414</v>
      </c>
      <c r="U3" s="89" t="s">
        <v>349</v>
      </c>
      <c r="V3" s="89" t="s">
        <v>416</v>
      </c>
      <c r="W3" s="89" t="s">
        <v>350</v>
      </c>
      <c r="X3" s="89" t="s">
        <v>418</v>
      </c>
      <c r="Y3" s="89" t="s">
        <v>351</v>
      </c>
      <c r="Z3" s="89" t="s">
        <v>420</v>
      </c>
      <c r="AA3" s="89" t="s">
        <v>352</v>
      </c>
      <c r="AB3" s="89" t="s">
        <v>422</v>
      </c>
      <c r="AC3" s="89" t="s">
        <v>353</v>
      </c>
      <c r="AD3" s="89" t="s">
        <v>424</v>
      </c>
      <c r="AE3" s="89" t="s">
        <v>354</v>
      </c>
      <c r="AF3" s="89" t="s">
        <v>355</v>
      </c>
      <c r="AG3" s="89" t="s">
        <v>356</v>
      </c>
      <c r="AH3" s="89" t="s">
        <v>357</v>
      </c>
      <c r="AI3" s="89" t="s">
        <v>426</v>
      </c>
      <c r="AJ3" s="89" t="s">
        <v>358</v>
      </c>
      <c r="AK3" s="89" t="s">
        <v>359</v>
      </c>
      <c r="AL3" s="89" t="s">
        <v>360</v>
      </c>
      <c r="AM3" s="89" t="s">
        <v>361</v>
      </c>
    </row>
    <row r="4" spans="1:39" x14ac:dyDescent="0.25">
      <c r="B4" s="89" t="s">
        <v>679</v>
      </c>
      <c r="C4" s="107" t="s">
        <v>680</v>
      </c>
      <c r="D4" s="108" t="s">
        <v>713</v>
      </c>
      <c r="E4" s="89">
        <f>IF(D4="univ. bacc. oec.",1,IF(D4="mag. oec.",2,IF(D4="univ. Spec. Oec.",3,IF(D4="mr.sc.",4,IF(D4="dr. sc.",5,IF(D4="ostalo",6,0))))))</f>
        <v>3</v>
      </c>
      <c r="F4" s="89" t="s">
        <v>468</v>
      </c>
      <c r="G4" s="108">
        <f>IF(F4="Bez škole",1,IF(F4="Osnovna škola",2,IF(F4="Srednja škola - gimnazija",3,IF(F4="Srednja umjetnička škola",4,IF(F4="Srednja strukovna škola",5,IF(F4="Ostale srednje škole (škola za KV i VKV radnike i sl.)",6,IF(F4="Stručni studij/stručni dodiplomski studij (3 godine)",7,IF(F4="Specijalistički diplomski stručni studij/stručni dodiplomski studij (4 godine)",8,IF(F4="Preddiplomski sveučilišni studij",9,IF(F4="Preddiplomski i diplomski sveučilišni studij ili integrirani preddiplomski i diplomski sveučilišni studij/sveučilišni dodiplomski studij",10,IF(F4="Poslijediplomski specijalistički studij/poslijediplomski stručni studij koji se izvodi na sveučilištu",11,IF(F4="Sveučilišni poslijediplomski znanstveni studij te sveučilišni poslijediplomski umjetnički studij - magistar znanosti",12,IF(F4="Doktorat znanosti (poslijediplomski sveučilišni studij/sveučilišni poslijediplomski znanstveni studij te obrana doktorske disertacije izvan doktorskog studija)",13,0)))))))))))))</f>
        <v>8</v>
      </c>
      <c r="H4" s="89" t="s">
        <v>681</v>
      </c>
      <c r="I4" s="89">
        <f>IF(H4="Žensko",1,IF(H4="Muško",2,0))</f>
        <v>1</v>
      </c>
      <c r="J4" s="89" t="s">
        <v>682</v>
      </c>
      <c r="K4" s="89">
        <f>IF(J4="do 35 godina",1,IF(J4="od 36 do 45 godina",2,IF(J4="od 46 - 55 godina",3,IF(J4="iznad 56 godina",4,0))))</f>
        <v>3</v>
      </c>
      <c r="L4" s="89" t="s">
        <v>683</v>
      </c>
      <c r="M4" s="89">
        <f>IF(L4="Domaće",1,IF(L4="Strano",2,0))</f>
        <v>1</v>
      </c>
      <c r="N4" s="89" t="s">
        <v>676</v>
      </c>
      <c r="O4" s="89">
        <f>IF(N4="DA",1,IF(N4="NE",2,0))</f>
        <v>1</v>
      </c>
      <c r="P4" s="89" t="s">
        <v>678</v>
      </c>
      <c r="Q4" s="89">
        <f>IF(P4="DA",1,IF(P4="NE",2,0))</f>
        <v>2</v>
      </c>
      <c r="R4" s="91">
        <v>3</v>
      </c>
      <c r="S4" s="91">
        <v>12</v>
      </c>
      <c r="T4" s="89" t="s">
        <v>678</v>
      </c>
      <c r="U4" s="89">
        <f>IF(T4="DA",1,IF(T4="NE",2,0))</f>
        <v>2</v>
      </c>
      <c r="W4" s="89">
        <f>IF(V4="Poslovna",1,IF(V4="Rodbinska",2,IF(V4="Poslovna i rodbinska",3,IF(V4="Ostala",4,5))))</f>
        <v>5</v>
      </c>
      <c r="X4" s="89" t="s">
        <v>678</v>
      </c>
      <c r="Y4" s="89">
        <f>IF(X4="DA",1,IF(X4="NE",2,0))</f>
        <v>2</v>
      </c>
      <c r="AA4" s="89">
        <f>IF(Z4="Poslovna",1,IF(Z4="Rodbinska",2,IF(Z4="Poslovna i rodbinska",3,IF(Z4="Ostala",4,5))))</f>
        <v>5</v>
      </c>
      <c r="AB4" s="89" t="s">
        <v>676</v>
      </c>
      <c r="AC4" s="89">
        <f>IF(AB4="DA",1,IF(AB4="NE",2,0))</f>
        <v>1</v>
      </c>
      <c r="AD4" s="89" t="s">
        <v>678</v>
      </c>
      <c r="AE4" s="89">
        <f>IF(AD4="DA",1,IF(AD4="NE",2,0))</f>
        <v>2</v>
      </c>
      <c r="AF4" s="91"/>
      <c r="AG4" s="91"/>
      <c r="AH4" s="91"/>
      <c r="AI4" s="89" t="s">
        <v>678</v>
      </c>
      <c r="AJ4" s="89">
        <f>IF(AI4="DA",1,IF(AI4="NE",2,0))</f>
        <v>2</v>
      </c>
      <c r="AK4" s="91"/>
      <c r="AL4" s="91"/>
      <c r="AM4" s="91"/>
    </row>
    <row r="5" spans="1:39" x14ac:dyDescent="0.25">
      <c r="B5" s="89" t="s">
        <v>708</v>
      </c>
      <c r="C5" s="152">
        <v>41100743943</v>
      </c>
      <c r="D5" s="89" t="s">
        <v>709</v>
      </c>
      <c r="F5" s="89" t="s">
        <v>468</v>
      </c>
      <c r="H5" s="89" t="s">
        <v>693</v>
      </c>
      <c r="J5" s="89" t="s">
        <v>682</v>
      </c>
      <c r="L5" s="89" t="s">
        <v>683</v>
      </c>
      <c r="N5" s="89" t="s">
        <v>710</v>
      </c>
      <c r="P5" s="89" t="s">
        <v>678</v>
      </c>
      <c r="R5" s="89">
        <v>1</v>
      </c>
      <c r="S5" s="89">
        <v>3</v>
      </c>
      <c r="T5" s="89" t="s">
        <v>678</v>
      </c>
      <c r="X5" s="89" t="s">
        <v>678</v>
      </c>
      <c r="AB5" s="89" t="s">
        <v>676</v>
      </c>
      <c r="AD5" s="89" t="s">
        <v>678</v>
      </c>
      <c r="AI5" s="89" t="s">
        <v>678</v>
      </c>
    </row>
    <row r="15" spans="1:39" x14ac:dyDescent="0.25">
      <c r="F15" s="115" t="s">
        <v>461</v>
      </c>
    </row>
    <row r="16" spans="1:39" x14ac:dyDescent="0.25">
      <c r="F16" s="115" t="s">
        <v>462</v>
      </c>
    </row>
    <row r="17" spans="6:6" x14ac:dyDescent="0.25">
      <c r="F17" s="115" t="s">
        <v>463</v>
      </c>
    </row>
    <row r="18" spans="6:6" x14ac:dyDescent="0.25">
      <c r="F18" s="115" t="s">
        <v>464</v>
      </c>
    </row>
    <row r="19" spans="6:6" x14ac:dyDescent="0.25">
      <c r="F19" s="115" t="s">
        <v>465</v>
      </c>
    </row>
    <row r="20" spans="6:6" x14ac:dyDescent="0.25">
      <c r="F20" s="115" t="s">
        <v>466</v>
      </c>
    </row>
    <row r="21" spans="6:6" x14ac:dyDescent="0.25">
      <c r="F21" s="115" t="s">
        <v>467</v>
      </c>
    </row>
    <row r="22" spans="6:6" x14ac:dyDescent="0.25">
      <c r="F22" s="115" t="s">
        <v>468</v>
      </c>
    </row>
    <row r="23" spans="6:6" x14ac:dyDescent="0.25">
      <c r="F23" s="115" t="s">
        <v>469</v>
      </c>
    </row>
    <row r="24" spans="6:6" x14ac:dyDescent="0.25">
      <c r="F24" s="115" t="s">
        <v>470</v>
      </c>
    </row>
    <row r="25" spans="6:6" x14ac:dyDescent="0.25">
      <c r="F25" s="115" t="s">
        <v>471</v>
      </c>
    </row>
    <row r="26" spans="6:6" x14ac:dyDescent="0.25">
      <c r="F26" s="115" t="s">
        <v>472</v>
      </c>
    </row>
    <row r="27" spans="6:6" x14ac:dyDescent="0.25">
      <c r="F27" s="116" t="s">
        <v>473</v>
      </c>
    </row>
  </sheetData>
  <sheetProtection algorithmName="SHA-512" hashValue="mkyzC9VYcYvOOZHs6a/htqdQ/dzxQe+7YJkW40gNVBa13ZgcRvf1E2JUbkM7pDlYsJL+B8aTGeiudbrmMXyX6w==" saltValue="yI/IEzUvXMyx95Zi72VwYA==" spinCount="100000" sheet="1" insertRows="0" deleteRows="0"/>
  <dataValidations count="7">
    <dataValidation type="list" allowBlank="1" showInputMessage="1" showErrorMessage="1" sqref="D4" xr:uid="{00000000-0002-0000-0300-000000000000}">
      <formula1>"univ. bacc. oec.,mag. oec.,univ. spec. oec., mr.sc.,dr. sc.,ostalo"</formula1>
    </dataValidation>
    <dataValidation type="list" allowBlank="1" showInputMessage="1" showErrorMessage="1" sqref="H4" xr:uid="{00000000-0002-0000-0300-000001000000}">
      <formula1>"Žensko,Muško"</formula1>
    </dataValidation>
    <dataValidation type="list" allowBlank="1" showInputMessage="1" showErrorMessage="1" sqref="J4" xr:uid="{00000000-0002-0000-0300-000002000000}">
      <formula1>"do 35 godina,od 36 do 45 godina,od 46 - 55 godina,iznad 56 godina"</formula1>
    </dataValidation>
    <dataValidation type="list" allowBlank="1" showInputMessage="1" showErrorMessage="1" sqref="L4" xr:uid="{00000000-0002-0000-0300-000003000000}">
      <formula1>"Domaće,Strano"</formula1>
    </dataValidation>
    <dataValidation type="list" allowBlank="1" showInputMessage="1" showErrorMessage="1" sqref="AI4 N4 P4 T4 X4 AB4 AD4" xr:uid="{00000000-0002-0000-0300-000004000000}">
      <formula1>"DA,NE"</formula1>
    </dataValidation>
    <dataValidation type="list" allowBlank="1" showInputMessage="1" showErrorMessage="1" sqref="Z4 V4" xr:uid="{00000000-0002-0000-0300-000005000000}">
      <formula1>"Poslovna,Rodbinska,Poslovna i rodbinska,Ostala"</formula1>
    </dataValidation>
    <dataValidation type="list" allowBlank="1" showInputMessage="1" showErrorMessage="1" sqref="F4" xr:uid="{00000000-0002-0000-0300-000006000000}">
      <formula1>$F$15:$F$27</formula1>
    </dataValidation>
  </dataValidations>
  <pageMargins left="0.7" right="0.7" top="0.75" bottom="0.75" header="0.3" footer="0.3"/>
  <pageSetup paperSize="9" orientation="portrait"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dimension ref="A1:AU122"/>
  <sheetViews>
    <sheetView zoomScaleNormal="100" workbookViewId="0">
      <selection activeCell="D12" sqref="D12"/>
    </sheetView>
  </sheetViews>
  <sheetFormatPr defaultRowHeight="15" x14ac:dyDescent="0.25"/>
  <cols>
    <col min="1" max="1" width="15.28515625" style="89" customWidth="1"/>
    <col min="2" max="2" width="30.28515625" style="89" customWidth="1"/>
    <col min="3" max="3" width="20.28515625" style="107" customWidth="1"/>
    <col min="4" max="4" width="22" style="89" customWidth="1"/>
    <col min="5" max="5" width="8.5703125" style="89" hidden="1" customWidth="1"/>
    <col min="6" max="6" width="24.85546875" style="89" customWidth="1"/>
    <col min="7" max="7" width="35.140625" style="89" hidden="1" customWidth="1"/>
    <col min="8" max="8" width="23.28515625" style="89" customWidth="1"/>
    <col min="9" max="9" width="25.7109375" style="89" hidden="1" customWidth="1"/>
    <col min="10" max="10" width="23.28515625" style="89" customWidth="1"/>
    <col min="11" max="11" width="25.7109375" style="89" hidden="1" customWidth="1"/>
    <col min="12" max="12" width="21.42578125" style="89" customWidth="1"/>
    <col min="13" max="13" width="25.7109375" style="89" hidden="1" customWidth="1"/>
    <col min="14" max="14" width="22.42578125" style="89" customWidth="1"/>
    <col min="15" max="15" width="25.7109375" style="89" hidden="1" customWidth="1"/>
    <col min="16" max="16" width="21" style="89" customWidth="1"/>
    <col min="17" max="17" width="25.7109375" style="89" hidden="1" customWidth="1"/>
    <col min="18" max="18" width="22.42578125" style="89" customWidth="1"/>
    <col min="19" max="19" width="25.7109375" style="89" hidden="1" customWidth="1"/>
    <col min="20" max="20" width="20.5703125" style="89" customWidth="1"/>
    <col min="21" max="21" width="25.7109375" style="89" hidden="1" customWidth="1"/>
    <col min="22" max="22" width="25" style="89" customWidth="1"/>
    <col min="23" max="23" width="28.5703125" style="89" customWidth="1"/>
    <col min="24" max="24" width="24.85546875" style="89" customWidth="1"/>
    <col min="25" max="25" width="1.42578125" style="89" hidden="1" customWidth="1"/>
    <col min="26" max="26" width="21.7109375" style="89" customWidth="1"/>
    <col min="27" max="27" width="25.7109375" style="89" hidden="1" customWidth="1"/>
    <col min="28" max="28" width="25.7109375" style="89" customWidth="1"/>
    <col min="29" max="29" width="25.7109375" style="89" hidden="1" customWidth="1"/>
    <col min="30" max="30" width="21.42578125" style="89" customWidth="1"/>
    <col min="31" max="31" width="25.7109375" style="89" hidden="1" customWidth="1"/>
    <col min="32" max="32" width="25.7109375" style="89" customWidth="1"/>
    <col min="33" max="33" width="25.7109375" style="89" hidden="1" customWidth="1"/>
    <col min="34" max="34" width="28.28515625" style="89" customWidth="1"/>
    <col min="35" max="35" width="25.7109375" style="89" hidden="1" customWidth="1"/>
    <col min="36" max="36" width="25.7109375" style="89" customWidth="1"/>
    <col min="37" max="37" width="25.7109375" style="89" hidden="1" customWidth="1"/>
    <col min="38" max="38" width="25.7109375" style="89" customWidth="1"/>
    <col min="39" max="39" width="25.7109375" style="89" hidden="1" customWidth="1"/>
    <col min="40" max="43" width="25.7109375" style="89" customWidth="1"/>
    <col min="44" max="44" width="25.7109375" style="89" hidden="1" customWidth="1"/>
    <col min="45" max="47" width="25.7109375" style="89" customWidth="1"/>
    <col min="48" max="16384" width="9.140625" style="89"/>
  </cols>
  <sheetData>
    <row r="1" spans="1:47" s="124" customFormat="1" ht="59.25" customHeight="1" x14ac:dyDescent="0.25">
      <c r="A1" s="130" t="s">
        <v>0</v>
      </c>
      <c r="B1" s="131" t="s">
        <v>54</v>
      </c>
      <c r="C1" s="132" t="s">
        <v>55</v>
      </c>
      <c r="D1" s="133" t="s">
        <v>56</v>
      </c>
      <c r="E1" s="134" t="s">
        <v>428</v>
      </c>
      <c r="F1" s="121" t="s">
        <v>376</v>
      </c>
      <c r="G1" s="122" t="s">
        <v>477</v>
      </c>
      <c r="H1" s="131" t="s">
        <v>57</v>
      </c>
      <c r="I1" s="134" t="s">
        <v>429</v>
      </c>
      <c r="J1" s="131" t="s">
        <v>58</v>
      </c>
      <c r="K1" s="135" t="s">
        <v>431</v>
      </c>
      <c r="L1" s="133" t="s">
        <v>59</v>
      </c>
      <c r="M1" s="122" t="s">
        <v>433</v>
      </c>
      <c r="N1" s="121" t="s">
        <v>60</v>
      </c>
      <c r="O1" s="134" t="s">
        <v>434</v>
      </c>
      <c r="P1" s="131" t="s">
        <v>61</v>
      </c>
      <c r="Q1" s="134" t="s">
        <v>435</v>
      </c>
      <c r="R1" s="131" t="s">
        <v>62</v>
      </c>
      <c r="S1" s="135" t="s">
        <v>437</v>
      </c>
      <c r="T1" s="133" t="s">
        <v>63</v>
      </c>
      <c r="U1" s="135" t="s">
        <v>450</v>
      </c>
      <c r="V1" s="133" t="s">
        <v>80</v>
      </c>
      <c r="W1" s="133" t="s">
        <v>64</v>
      </c>
      <c r="X1" s="131" t="s">
        <v>65</v>
      </c>
      <c r="Y1" s="134" t="s">
        <v>439</v>
      </c>
      <c r="Z1" s="131" t="s">
        <v>66</v>
      </c>
      <c r="AA1" s="135" t="s">
        <v>440</v>
      </c>
      <c r="AB1" s="133" t="s">
        <v>67</v>
      </c>
      <c r="AC1" s="135" t="s">
        <v>441</v>
      </c>
      <c r="AD1" s="133" t="s">
        <v>68</v>
      </c>
      <c r="AE1" s="135" t="s">
        <v>442</v>
      </c>
      <c r="AF1" s="121" t="s">
        <v>69</v>
      </c>
      <c r="AG1" s="122" t="s">
        <v>443</v>
      </c>
      <c r="AH1" s="133" t="s">
        <v>70</v>
      </c>
      <c r="AI1" s="135" t="s">
        <v>445</v>
      </c>
      <c r="AJ1" s="133" t="s">
        <v>71</v>
      </c>
      <c r="AK1" s="135" t="s">
        <v>447</v>
      </c>
      <c r="AL1" s="133" t="s">
        <v>72</v>
      </c>
      <c r="AM1" s="135" t="s">
        <v>448</v>
      </c>
      <c r="AN1" s="136" t="s">
        <v>73</v>
      </c>
      <c r="AO1" s="136" t="s">
        <v>74</v>
      </c>
      <c r="AP1" s="137" t="s">
        <v>75</v>
      </c>
      <c r="AQ1" s="133" t="s">
        <v>76</v>
      </c>
      <c r="AR1" s="135" t="s">
        <v>449</v>
      </c>
      <c r="AS1" s="137" t="s">
        <v>77</v>
      </c>
      <c r="AT1" s="137" t="s">
        <v>78</v>
      </c>
      <c r="AU1" s="137" t="s">
        <v>79</v>
      </c>
    </row>
    <row r="2" spans="1:47" s="139" customFormat="1" ht="132" x14ac:dyDescent="0.25">
      <c r="A2" s="130" t="s">
        <v>413</v>
      </c>
      <c r="B2" s="125" t="s">
        <v>508</v>
      </c>
      <c r="C2" s="126" t="s">
        <v>509</v>
      </c>
      <c r="D2" s="138" t="s">
        <v>510</v>
      </c>
      <c r="E2" s="138"/>
      <c r="F2" s="138" t="s">
        <v>511</v>
      </c>
      <c r="G2" s="138"/>
      <c r="H2" s="127" t="s">
        <v>500</v>
      </c>
      <c r="I2" s="127"/>
      <c r="J2" s="127" t="s">
        <v>512</v>
      </c>
      <c r="K2" s="127"/>
      <c r="L2" s="127" t="s">
        <v>512</v>
      </c>
      <c r="M2" s="127"/>
      <c r="N2" s="127" t="s">
        <v>512</v>
      </c>
      <c r="O2" s="127"/>
      <c r="P2" s="127" t="s">
        <v>512</v>
      </c>
      <c r="Q2" s="127"/>
      <c r="R2" s="127" t="s">
        <v>500</v>
      </c>
      <c r="S2" s="127"/>
      <c r="T2" s="127" t="s">
        <v>512</v>
      </c>
      <c r="U2" s="127"/>
      <c r="V2" s="127" t="s">
        <v>501</v>
      </c>
      <c r="W2" s="127" t="s">
        <v>513</v>
      </c>
      <c r="X2" s="127" t="s">
        <v>658</v>
      </c>
      <c r="Y2" s="127"/>
      <c r="Z2" s="127" t="s">
        <v>514</v>
      </c>
      <c r="AA2" s="127"/>
      <c r="AB2" s="138" t="s">
        <v>659</v>
      </c>
      <c r="AC2" s="138"/>
      <c r="AD2" s="127" t="s">
        <v>656</v>
      </c>
      <c r="AE2" s="127"/>
      <c r="AF2" s="127" t="s">
        <v>500</v>
      </c>
      <c r="AG2" s="127"/>
      <c r="AH2" s="127" t="s">
        <v>657</v>
      </c>
      <c r="AI2" s="127"/>
      <c r="AJ2" s="127" t="s">
        <v>480</v>
      </c>
      <c r="AK2" s="127"/>
      <c r="AL2" s="127" t="s">
        <v>515</v>
      </c>
      <c r="AM2" s="127"/>
      <c r="AN2" s="127" t="s">
        <v>493</v>
      </c>
      <c r="AO2" s="127" t="s">
        <v>516</v>
      </c>
      <c r="AP2" s="127" t="s">
        <v>517</v>
      </c>
      <c r="AQ2" s="127" t="s">
        <v>518</v>
      </c>
      <c r="AR2" s="127"/>
      <c r="AS2" s="127" t="s">
        <v>493</v>
      </c>
      <c r="AT2" s="127" t="s">
        <v>519</v>
      </c>
      <c r="AU2" s="127" t="s">
        <v>519</v>
      </c>
    </row>
    <row r="3" spans="1:47" hidden="1" x14ac:dyDescent="0.25">
      <c r="B3" s="89" t="s">
        <v>304</v>
      </c>
      <c r="C3" s="107" t="s">
        <v>305</v>
      </c>
      <c r="D3" s="89" t="s">
        <v>362</v>
      </c>
      <c r="E3" s="89" t="s">
        <v>306</v>
      </c>
      <c r="F3" s="89" t="s">
        <v>410</v>
      </c>
      <c r="G3" s="89" t="s">
        <v>476</v>
      </c>
      <c r="H3" s="89" t="s">
        <v>363</v>
      </c>
      <c r="I3" s="89" t="s">
        <v>307</v>
      </c>
      <c r="J3" s="89" t="s">
        <v>430</v>
      </c>
      <c r="K3" s="89" t="s">
        <v>308</v>
      </c>
      <c r="L3" s="89" t="s">
        <v>432</v>
      </c>
      <c r="M3" s="89" t="s">
        <v>309</v>
      </c>
      <c r="N3" s="89" t="s">
        <v>366</v>
      </c>
      <c r="O3" s="89" t="s">
        <v>310</v>
      </c>
      <c r="P3" s="89" t="s">
        <v>367</v>
      </c>
      <c r="Q3" s="89" t="s">
        <v>311</v>
      </c>
      <c r="R3" s="89" t="s">
        <v>436</v>
      </c>
      <c r="S3" s="89" t="s">
        <v>312</v>
      </c>
      <c r="T3" s="89" t="s">
        <v>438</v>
      </c>
      <c r="U3" s="89" t="s">
        <v>313</v>
      </c>
      <c r="V3" s="89" t="s">
        <v>314</v>
      </c>
      <c r="W3" s="89" t="s">
        <v>315</v>
      </c>
      <c r="X3" s="89" t="s">
        <v>414</v>
      </c>
      <c r="Y3" s="89" t="s">
        <v>316</v>
      </c>
      <c r="Z3" s="89" t="s">
        <v>416</v>
      </c>
      <c r="AA3" s="89" t="s">
        <v>317</v>
      </c>
      <c r="AB3" s="89" t="s">
        <v>418</v>
      </c>
      <c r="AC3" s="89" t="s">
        <v>318</v>
      </c>
      <c r="AD3" s="89" t="s">
        <v>420</v>
      </c>
      <c r="AE3" s="89" t="s">
        <v>319</v>
      </c>
      <c r="AF3" s="89" t="s">
        <v>422</v>
      </c>
      <c r="AG3" s="89" t="s">
        <v>320</v>
      </c>
      <c r="AH3" s="89" t="s">
        <v>444</v>
      </c>
      <c r="AI3" s="89" t="s">
        <v>321</v>
      </c>
      <c r="AJ3" s="89" t="s">
        <v>446</v>
      </c>
      <c r="AK3" s="89" t="s">
        <v>322</v>
      </c>
      <c r="AL3" s="89" t="s">
        <v>426</v>
      </c>
      <c r="AM3" s="89" t="s">
        <v>323</v>
      </c>
      <c r="AN3" s="89" t="s">
        <v>324</v>
      </c>
      <c r="AO3" s="89" t="s">
        <v>325</v>
      </c>
      <c r="AP3" s="89" t="s">
        <v>326</v>
      </c>
      <c r="AQ3" s="89" t="s">
        <v>424</v>
      </c>
      <c r="AR3" s="89" t="s">
        <v>327</v>
      </c>
      <c r="AS3" s="89" t="s">
        <v>328</v>
      </c>
      <c r="AT3" s="89" t="s">
        <v>329</v>
      </c>
      <c r="AU3" s="89" t="s">
        <v>330</v>
      </c>
    </row>
    <row r="4" spans="1:47" x14ac:dyDescent="0.25">
      <c r="B4" s="89" t="s">
        <v>711</v>
      </c>
      <c r="C4" s="107" t="s">
        <v>684</v>
      </c>
      <c r="D4" s="89" t="s">
        <v>685</v>
      </c>
      <c r="E4" s="89">
        <f t="shared" ref="E4:E8" si="0">IF(D4="univ. bacc. oec.",1,IF(D4="mag. oec.",2,IF(D4="univ. Spec. Oec.",3,IF(D4="mr.sc.",4,IF(D4="dr. sc.",5,IF(D4="ostalo",6,0))))))</f>
        <v>6</v>
      </c>
      <c r="F4" s="89" t="s">
        <v>465</v>
      </c>
      <c r="G4" s="89">
        <f t="shared" ref="G4:G8" si="1">IF(F4="Bez škole",1,IF(F4="Osnovna škola",2,IF(F4="Srednja škola - gimnazija",3,IF(F4="Srednja umjetnička škola",4,IF(F4="Srednja strukovna škola",5,IF(F4="Ostale srednje škole (škola za KV i VKV radnike i sl.)",6,IF(F4="Stručni studij/stručni dodiplomski studij (3 godine)",7,IF(F4="Specijalistički diplomski stručni studij/stručni dodiplomski studij (4 godine)",8,IF(F4="Preddiplomski sveučilišni studij",9,IF(F4="Preddiplomski i diplomski sveučilišni studij ili integrirani preddiplomski i diplomski sveučilišni studij/sveučilišni dodiplomski studij",10,IF(F4="Poslijediplomski specijalistički studij/poslijediplomski stručni studij koji se izvodi na sveučilištu",11,IF(F4="Sveučilišni poslijediplomski znanstveni studij te sveučilišni poslijediplomski umjetnički studij - magistar znanosti",12,IF(F4="Doktorat znanosti (poslijediplomski sveučilišni studij/sveučilišni poslijediplomski znanstveni studij te obrana doktorske disertacije izvan doktorskog studija)",13,0)))))))))))))</f>
        <v>5</v>
      </c>
      <c r="H4" s="89" t="s">
        <v>693</v>
      </c>
      <c r="I4" s="89">
        <f t="shared" ref="I4:I8" si="2">IF(H4="Žensko",1,IF(H4="Muško",2,0))</f>
        <v>2</v>
      </c>
      <c r="J4" s="89" t="s">
        <v>694</v>
      </c>
      <c r="K4" s="89">
        <f t="shared" ref="K4:K8" si="3">IF(J4="do 35 godina",1,IF(J4="od 36 do 45 godina",2,IF(J4="od 46 - 55 godina",3,IF(J4="iznad 56 godina",4,0))))</f>
        <v>4</v>
      </c>
      <c r="L4" s="89" t="s">
        <v>695</v>
      </c>
      <c r="M4" s="89">
        <f t="shared" ref="M4:M8" si="4">IF(L4="Domaće",1,IF(L4="Strano",2,0))</f>
        <v>2</v>
      </c>
      <c r="N4" s="89" t="s">
        <v>678</v>
      </c>
      <c r="O4" s="89">
        <f t="shared" ref="O4:O8" si="5">IF(N4="DA",1,IF(N4="NE",2,0))</f>
        <v>2</v>
      </c>
      <c r="P4" s="89" t="s">
        <v>676</v>
      </c>
      <c r="Q4" s="89">
        <f t="shared" ref="Q4:Q8" si="6">IF(P4="DA",1,IF(P4="NE",2,0))</f>
        <v>1</v>
      </c>
      <c r="R4" s="89" t="s">
        <v>678</v>
      </c>
      <c r="S4" s="89">
        <f t="shared" ref="S4:S8" si="7">IF(R4="DA",1,IF(R4="NE",2,0))</f>
        <v>2</v>
      </c>
      <c r="T4" s="89" t="s">
        <v>678</v>
      </c>
      <c r="U4" s="89">
        <f t="shared" ref="U4:U8" si="8">IF(T4="DA",1,IF(T4="NE",2,0))</f>
        <v>2</v>
      </c>
      <c r="V4" s="91">
        <v>1</v>
      </c>
      <c r="W4" s="91">
        <v>1</v>
      </c>
      <c r="X4" s="89" t="s">
        <v>678</v>
      </c>
      <c r="Y4" s="89">
        <f t="shared" ref="Y4:Y8" si="9">IF(X4="DA",1,IF(X4="NE",2,0))</f>
        <v>2</v>
      </c>
      <c r="AA4" s="89">
        <f t="shared" ref="AA4:AA8" si="10">IF(Z4="Poslovna",1,IF(Z4="Rodbinska",2,IF(Z4="Poslovna i rodbinska",3,IF(Z4="Ostala",4,5))))</f>
        <v>5</v>
      </c>
      <c r="AB4" s="89" t="s">
        <v>676</v>
      </c>
      <c r="AC4" s="89">
        <f t="shared" ref="AC4:AC8" si="11">IF(AB4="DA",1,IF(AB4="NE",2,0))</f>
        <v>1</v>
      </c>
      <c r="AD4" s="89" t="s">
        <v>696</v>
      </c>
      <c r="AE4" s="89">
        <f t="shared" ref="AE4:AE8" si="12">IF(AD4="Poslovna",1,IF(AD4="Rodbinska",2,IF(AD4="Poslovna i rodbinska",3,IF(AD4="Ostala",4,5))))</f>
        <v>3</v>
      </c>
      <c r="AF4" s="89" t="s">
        <v>676</v>
      </c>
      <c r="AG4" s="89">
        <f t="shared" ref="AG4:AG8" si="13">IF(AF4="DA",1,IF(AF4="NE",2,0))</f>
        <v>1</v>
      </c>
      <c r="AH4" s="89" t="s">
        <v>678</v>
      </c>
      <c r="AI4" s="89">
        <f t="shared" ref="AI4:AI8" si="14">IF(AH4="DA",1,IF(AH4="NE",2,0))</f>
        <v>2</v>
      </c>
      <c r="AK4" s="89">
        <f t="shared" ref="AK4:AK8" si="15">IF(AJ4="Revizijski odbor",1,IF(AJ4="Odbor za imenovanja",2,IF(AJ4="Odbor za nagrađivanja",3,IF(AJ4="Revizijski odbor i odbor za imenovanja",4,IF(AJ4="Revizijski odbor i odbor za nagrađivanja",5,IF(AJ4="Odbor za imenovanja i odbor za nagrađivanja",6,IF(AJ4="Ostalo",7,8)))))))</f>
        <v>8</v>
      </c>
      <c r="AL4" s="89" t="s">
        <v>678</v>
      </c>
      <c r="AM4" s="89">
        <f t="shared" ref="AM4:AM8" si="16">IF(AL4="DA",1,IF(AL4="NE",2,0))</f>
        <v>2</v>
      </c>
      <c r="AN4" s="91"/>
      <c r="AO4" s="91"/>
      <c r="AP4" s="91"/>
      <c r="AQ4" s="89" t="s">
        <v>676</v>
      </c>
      <c r="AR4" s="89">
        <f t="shared" ref="AR4:AR8" si="17">IF(AQ4="DA",1,IF(AQ4="NE",2,0))</f>
        <v>1</v>
      </c>
      <c r="AS4" s="91">
        <v>10</v>
      </c>
      <c r="AT4" s="91">
        <v>0</v>
      </c>
      <c r="AU4" s="91">
        <v>6</v>
      </c>
    </row>
    <row r="5" spans="1:47" x14ac:dyDescent="0.25">
      <c r="B5" s="89" t="s">
        <v>712</v>
      </c>
      <c r="C5" s="107" t="s">
        <v>686</v>
      </c>
      <c r="D5" s="89" t="s">
        <v>685</v>
      </c>
      <c r="E5" s="89">
        <f t="shared" si="0"/>
        <v>6</v>
      </c>
      <c r="F5" s="89" t="s">
        <v>465</v>
      </c>
      <c r="G5" s="89">
        <f t="shared" si="1"/>
        <v>5</v>
      </c>
      <c r="H5" s="89" t="s">
        <v>693</v>
      </c>
      <c r="I5" s="89">
        <f t="shared" si="2"/>
        <v>2</v>
      </c>
      <c r="J5" s="89" t="s">
        <v>682</v>
      </c>
      <c r="K5" s="89">
        <f t="shared" si="3"/>
        <v>3</v>
      </c>
      <c r="L5" s="89" t="s">
        <v>695</v>
      </c>
      <c r="M5" s="89">
        <f t="shared" si="4"/>
        <v>2</v>
      </c>
      <c r="N5" s="89" t="s">
        <v>678</v>
      </c>
      <c r="O5" s="89">
        <f t="shared" si="5"/>
        <v>2</v>
      </c>
      <c r="P5" s="89" t="s">
        <v>678</v>
      </c>
      <c r="Q5" s="89">
        <f t="shared" si="6"/>
        <v>2</v>
      </c>
      <c r="R5" s="89" t="s">
        <v>678</v>
      </c>
      <c r="S5" s="89">
        <f t="shared" si="7"/>
        <v>2</v>
      </c>
      <c r="T5" s="89" t="s">
        <v>678</v>
      </c>
      <c r="U5" s="89">
        <f t="shared" si="8"/>
        <v>2</v>
      </c>
      <c r="V5" s="91">
        <v>1</v>
      </c>
      <c r="W5" s="91">
        <v>1</v>
      </c>
      <c r="X5" s="89" t="s">
        <v>678</v>
      </c>
      <c r="Y5" s="89">
        <f t="shared" si="9"/>
        <v>2</v>
      </c>
      <c r="AA5" s="89">
        <f t="shared" si="10"/>
        <v>5</v>
      </c>
      <c r="AB5" s="89" t="s">
        <v>676</v>
      </c>
      <c r="AC5" s="89">
        <f t="shared" si="11"/>
        <v>1</v>
      </c>
      <c r="AD5" s="89" t="s">
        <v>696</v>
      </c>
      <c r="AE5" s="89">
        <f t="shared" si="12"/>
        <v>3</v>
      </c>
      <c r="AF5" s="89" t="s">
        <v>676</v>
      </c>
      <c r="AG5" s="89">
        <f t="shared" si="13"/>
        <v>1</v>
      </c>
      <c r="AH5" s="89" t="s">
        <v>678</v>
      </c>
      <c r="AI5" s="89">
        <f t="shared" si="14"/>
        <v>2</v>
      </c>
      <c r="AK5" s="89">
        <f t="shared" si="15"/>
        <v>8</v>
      </c>
      <c r="AL5" s="89" t="s">
        <v>678</v>
      </c>
      <c r="AM5" s="89">
        <f t="shared" si="16"/>
        <v>2</v>
      </c>
      <c r="AN5" s="91"/>
      <c r="AO5" s="91"/>
      <c r="AP5" s="91"/>
      <c r="AQ5" s="89" t="s">
        <v>676</v>
      </c>
      <c r="AR5" s="89">
        <f t="shared" si="17"/>
        <v>1</v>
      </c>
      <c r="AS5" s="91">
        <v>1</v>
      </c>
      <c r="AT5" s="91">
        <v>0</v>
      </c>
      <c r="AU5" s="91">
        <v>0</v>
      </c>
    </row>
    <row r="6" spans="1:47" x14ac:dyDescent="0.25">
      <c r="B6" s="89" t="s">
        <v>687</v>
      </c>
      <c r="C6" s="107" t="s">
        <v>688</v>
      </c>
      <c r="D6" s="89" t="s">
        <v>713</v>
      </c>
      <c r="E6" s="89">
        <f t="shared" si="0"/>
        <v>3</v>
      </c>
      <c r="F6" s="89" t="s">
        <v>468</v>
      </c>
      <c r="G6" s="89">
        <f t="shared" si="1"/>
        <v>8</v>
      </c>
      <c r="H6" s="89" t="s">
        <v>693</v>
      </c>
      <c r="I6" s="89">
        <f t="shared" si="2"/>
        <v>2</v>
      </c>
      <c r="J6" s="89" t="s">
        <v>682</v>
      </c>
      <c r="K6" s="89">
        <f t="shared" si="3"/>
        <v>3</v>
      </c>
      <c r="L6" s="89" t="s">
        <v>695</v>
      </c>
      <c r="M6" s="89">
        <f t="shared" si="4"/>
        <v>2</v>
      </c>
      <c r="N6" s="89" t="s">
        <v>678</v>
      </c>
      <c r="O6" s="89">
        <f t="shared" si="5"/>
        <v>2</v>
      </c>
      <c r="P6" s="89" t="s">
        <v>678</v>
      </c>
      <c r="Q6" s="89">
        <f t="shared" si="6"/>
        <v>2</v>
      </c>
      <c r="R6" s="89" t="s">
        <v>678</v>
      </c>
      <c r="S6" s="89">
        <f t="shared" si="7"/>
        <v>2</v>
      </c>
      <c r="T6" s="89" t="s">
        <v>678</v>
      </c>
      <c r="U6" s="89">
        <f t="shared" si="8"/>
        <v>2</v>
      </c>
      <c r="V6" s="91">
        <v>1</v>
      </c>
      <c r="W6" s="91">
        <v>1</v>
      </c>
      <c r="X6" s="89" t="s">
        <v>678</v>
      </c>
      <c r="Y6" s="89">
        <f t="shared" si="9"/>
        <v>2</v>
      </c>
      <c r="AA6" s="89">
        <f t="shared" si="10"/>
        <v>5</v>
      </c>
      <c r="AB6" s="89" t="s">
        <v>676</v>
      </c>
      <c r="AC6" s="89">
        <f t="shared" si="11"/>
        <v>1</v>
      </c>
      <c r="AD6" s="89" t="s">
        <v>697</v>
      </c>
      <c r="AE6" s="89">
        <f t="shared" si="12"/>
        <v>1</v>
      </c>
      <c r="AF6" s="89" t="s">
        <v>676</v>
      </c>
      <c r="AG6" s="89">
        <f t="shared" si="13"/>
        <v>1</v>
      </c>
      <c r="AH6" s="89" t="s">
        <v>676</v>
      </c>
      <c r="AI6" s="89">
        <f t="shared" si="14"/>
        <v>1</v>
      </c>
      <c r="AJ6" s="89" t="s">
        <v>698</v>
      </c>
      <c r="AK6" s="89">
        <f t="shared" si="15"/>
        <v>1</v>
      </c>
      <c r="AL6" s="89" t="s">
        <v>678</v>
      </c>
      <c r="AM6" s="89">
        <f t="shared" si="16"/>
        <v>2</v>
      </c>
      <c r="AN6" s="91"/>
      <c r="AO6" s="91"/>
      <c r="AP6" s="91"/>
      <c r="AQ6" s="89" t="s">
        <v>678</v>
      </c>
      <c r="AR6" s="89">
        <f t="shared" si="17"/>
        <v>2</v>
      </c>
      <c r="AS6" s="91"/>
      <c r="AT6" s="91"/>
      <c r="AU6" s="91"/>
    </row>
    <row r="7" spans="1:47" x14ac:dyDescent="0.25">
      <c r="B7" s="89" t="s">
        <v>689</v>
      </c>
      <c r="C7" s="107" t="s">
        <v>690</v>
      </c>
      <c r="D7" s="89" t="s">
        <v>713</v>
      </c>
      <c r="E7" s="89">
        <f t="shared" si="0"/>
        <v>3</v>
      </c>
      <c r="F7" s="89" t="s">
        <v>468</v>
      </c>
      <c r="G7" s="89">
        <f t="shared" si="1"/>
        <v>8</v>
      </c>
      <c r="H7" s="89" t="s">
        <v>693</v>
      </c>
      <c r="I7" s="89">
        <f t="shared" si="2"/>
        <v>2</v>
      </c>
      <c r="J7" s="89" t="s">
        <v>694</v>
      </c>
      <c r="K7" s="89">
        <f t="shared" si="3"/>
        <v>4</v>
      </c>
      <c r="L7" s="89" t="s">
        <v>695</v>
      </c>
      <c r="M7" s="89">
        <f t="shared" si="4"/>
        <v>2</v>
      </c>
      <c r="N7" s="89" t="s">
        <v>678</v>
      </c>
      <c r="O7" s="89">
        <f t="shared" si="5"/>
        <v>2</v>
      </c>
      <c r="P7" s="89" t="s">
        <v>678</v>
      </c>
      <c r="Q7" s="89">
        <f t="shared" si="6"/>
        <v>2</v>
      </c>
      <c r="R7" s="89" t="s">
        <v>678</v>
      </c>
      <c r="S7" s="89">
        <f t="shared" si="7"/>
        <v>2</v>
      </c>
      <c r="T7" s="89" t="s">
        <v>678</v>
      </c>
      <c r="U7" s="89">
        <f t="shared" si="8"/>
        <v>2</v>
      </c>
      <c r="V7" s="91">
        <v>1</v>
      </c>
      <c r="W7" s="91">
        <v>1</v>
      </c>
      <c r="X7" s="89" t="s">
        <v>678</v>
      </c>
      <c r="Y7" s="89">
        <f t="shared" si="9"/>
        <v>2</v>
      </c>
      <c r="AA7" s="89">
        <f t="shared" si="10"/>
        <v>5</v>
      </c>
      <c r="AB7" s="89" t="s">
        <v>676</v>
      </c>
      <c r="AC7" s="89">
        <f t="shared" si="11"/>
        <v>1</v>
      </c>
      <c r="AD7" s="89" t="s">
        <v>697</v>
      </c>
      <c r="AE7" s="89">
        <f t="shared" si="12"/>
        <v>1</v>
      </c>
      <c r="AF7" s="89" t="s">
        <v>676</v>
      </c>
      <c r="AG7" s="89">
        <f t="shared" si="13"/>
        <v>1</v>
      </c>
      <c r="AH7" s="89" t="s">
        <v>676</v>
      </c>
      <c r="AI7" s="89">
        <f t="shared" si="14"/>
        <v>1</v>
      </c>
      <c r="AJ7" s="89" t="s">
        <v>698</v>
      </c>
      <c r="AK7" s="89">
        <f t="shared" si="15"/>
        <v>1</v>
      </c>
      <c r="AL7" s="89" t="s">
        <v>678</v>
      </c>
      <c r="AM7" s="89">
        <f t="shared" si="16"/>
        <v>2</v>
      </c>
      <c r="AN7" s="91"/>
      <c r="AO7" s="91"/>
      <c r="AP7" s="91"/>
      <c r="AQ7" s="89" t="s">
        <v>676</v>
      </c>
      <c r="AR7" s="89">
        <f t="shared" si="17"/>
        <v>1</v>
      </c>
      <c r="AS7" s="91">
        <v>1</v>
      </c>
      <c r="AT7" s="91">
        <v>0</v>
      </c>
      <c r="AU7" s="91">
        <v>0</v>
      </c>
    </row>
    <row r="8" spans="1:47" x14ac:dyDescent="0.25">
      <c r="B8" s="89" t="s">
        <v>691</v>
      </c>
      <c r="C8" s="107" t="s">
        <v>692</v>
      </c>
      <c r="D8" s="89" t="s">
        <v>685</v>
      </c>
      <c r="E8" s="89">
        <f t="shared" si="0"/>
        <v>6</v>
      </c>
      <c r="F8" s="89" t="s">
        <v>465</v>
      </c>
      <c r="G8" s="89">
        <f t="shared" si="1"/>
        <v>5</v>
      </c>
      <c r="H8" s="89" t="s">
        <v>693</v>
      </c>
      <c r="I8" s="89">
        <f t="shared" si="2"/>
        <v>2</v>
      </c>
      <c r="J8" s="89" t="s">
        <v>705</v>
      </c>
      <c r="K8" s="89">
        <f t="shared" si="3"/>
        <v>2</v>
      </c>
      <c r="L8" s="89" t="s">
        <v>683</v>
      </c>
      <c r="M8" s="89">
        <f t="shared" si="4"/>
        <v>1</v>
      </c>
      <c r="N8" s="89" t="s">
        <v>676</v>
      </c>
      <c r="O8" s="89">
        <f t="shared" si="5"/>
        <v>1</v>
      </c>
      <c r="P8" s="89" t="s">
        <v>678</v>
      </c>
      <c r="Q8" s="89">
        <f t="shared" si="6"/>
        <v>2</v>
      </c>
      <c r="R8" s="89" t="s">
        <v>676</v>
      </c>
      <c r="S8" s="89">
        <f t="shared" si="7"/>
        <v>1</v>
      </c>
      <c r="T8" s="89" t="s">
        <v>676</v>
      </c>
      <c r="U8" s="89">
        <f t="shared" si="8"/>
        <v>1</v>
      </c>
      <c r="V8" s="91">
        <v>1</v>
      </c>
      <c r="W8" s="91">
        <v>3</v>
      </c>
      <c r="X8" s="89" t="s">
        <v>678</v>
      </c>
      <c r="Y8" s="89">
        <f t="shared" si="9"/>
        <v>2</v>
      </c>
      <c r="AA8" s="89">
        <f t="shared" si="10"/>
        <v>5</v>
      </c>
      <c r="AB8" s="89" t="s">
        <v>678</v>
      </c>
      <c r="AC8" s="89">
        <f t="shared" si="11"/>
        <v>2</v>
      </c>
      <c r="AE8" s="89">
        <f t="shared" si="12"/>
        <v>5</v>
      </c>
      <c r="AF8" s="89" t="s">
        <v>676</v>
      </c>
      <c r="AG8" s="89">
        <f t="shared" si="13"/>
        <v>1</v>
      </c>
      <c r="AH8" s="89" t="s">
        <v>678</v>
      </c>
      <c r="AI8" s="89">
        <f t="shared" si="14"/>
        <v>2</v>
      </c>
      <c r="AK8" s="89">
        <f t="shared" si="15"/>
        <v>8</v>
      </c>
      <c r="AL8" s="89" t="s">
        <v>678</v>
      </c>
      <c r="AM8" s="89">
        <f t="shared" si="16"/>
        <v>2</v>
      </c>
      <c r="AN8" s="91"/>
      <c r="AO8" s="91"/>
      <c r="AP8" s="91"/>
      <c r="AQ8" s="89" t="s">
        <v>678</v>
      </c>
      <c r="AR8" s="89">
        <f t="shared" si="17"/>
        <v>2</v>
      </c>
      <c r="AS8" s="91"/>
      <c r="AT8" s="91"/>
      <c r="AU8" s="91"/>
    </row>
    <row r="10" spans="1:47" x14ac:dyDescent="0.25">
      <c r="G10" s="109"/>
    </row>
    <row r="11" spans="1:47" x14ac:dyDescent="0.25">
      <c r="G11" s="109"/>
    </row>
    <row r="12" spans="1:47" x14ac:dyDescent="0.25">
      <c r="G12" s="109"/>
    </row>
    <row r="13" spans="1:47" x14ac:dyDescent="0.25">
      <c r="G13" s="109"/>
    </row>
    <row r="14" spans="1:47" x14ac:dyDescent="0.25">
      <c r="G14" s="109"/>
    </row>
    <row r="15" spans="1:47" x14ac:dyDescent="0.25">
      <c r="G15" s="109"/>
    </row>
    <row r="16" spans="1:47" x14ac:dyDescent="0.25">
      <c r="G16" s="109"/>
    </row>
    <row r="17" spans="7:7" x14ac:dyDescent="0.25">
      <c r="G17" s="109"/>
    </row>
    <row r="18" spans="7:7" x14ac:dyDescent="0.25">
      <c r="G18" s="109"/>
    </row>
    <row r="19" spans="7:7" x14ac:dyDescent="0.25">
      <c r="G19" s="109"/>
    </row>
    <row r="20" spans="7:7" x14ac:dyDescent="0.25">
      <c r="G20" s="109"/>
    </row>
    <row r="21" spans="7:7" x14ac:dyDescent="0.25">
      <c r="G21" s="109"/>
    </row>
    <row r="22" spans="7:7" x14ac:dyDescent="0.25">
      <c r="G22" s="129"/>
    </row>
    <row r="110" spans="6:6" x14ac:dyDescent="0.25">
      <c r="F110" s="115" t="s">
        <v>461</v>
      </c>
    </row>
    <row r="111" spans="6:6" x14ac:dyDescent="0.25">
      <c r="F111" s="115" t="s">
        <v>462</v>
      </c>
    </row>
    <row r="112" spans="6:6" x14ac:dyDescent="0.25">
      <c r="F112" s="115" t="s">
        <v>463</v>
      </c>
    </row>
    <row r="113" spans="6:6" x14ac:dyDescent="0.25">
      <c r="F113" s="115" t="s">
        <v>464</v>
      </c>
    </row>
    <row r="114" spans="6:6" x14ac:dyDescent="0.25">
      <c r="F114" s="115" t="s">
        <v>465</v>
      </c>
    </row>
    <row r="115" spans="6:6" x14ac:dyDescent="0.25">
      <c r="F115" s="115" t="s">
        <v>466</v>
      </c>
    </row>
    <row r="116" spans="6:6" x14ac:dyDescent="0.25">
      <c r="F116" s="115" t="s">
        <v>467</v>
      </c>
    </row>
    <row r="117" spans="6:6" x14ac:dyDescent="0.25">
      <c r="F117" s="115" t="s">
        <v>468</v>
      </c>
    </row>
    <row r="118" spans="6:6" x14ac:dyDescent="0.25">
      <c r="F118" s="115" t="s">
        <v>469</v>
      </c>
    </row>
    <row r="119" spans="6:6" x14ac:dyDescent="0.25">
      <c r="F119" s="115" t="s">
        <v>470</v>
      </c>
    </row>
    <row r="120" spans="6:6" x14ac:dyDescent="0.25">
      <c r="F120" s="115" t="s">
        <v>471</v>
      </c>
    </row>
    <row r="121" spans="6:6" x14ac:dyDescent="0.25">
      <c r="F121" s="115" t="s">
        <v>472</v>
      </c>
    </row>
    <row r="122" spans="6:6" x14ac:dyDescent="0.25">
      <c r="F122" s="116" t="s">
        <v>473</v>
      </c>
    </row>
  </sheetData>
  <sheetProtection algorithmName="SHA-512" hashValue="pFxYIS/LLDfp8isELFpr2VlV8X8e4DrxxuUuf+RHl0Y9XV7MLZAkyDPCR5g5BlNlTzS9NJjGnLN/oeFAF75+yw==" saltValue="gndCdX4vHOf6axxRSNV6iQ==" spinCount="100000" sheet="1" objects="1" scenarios="1" insertRows="0" deleteRows="0"/>
  <dataValidations count="8">
    <dataValidation type="list" allowBlank="1" showInputMessage="1" showErrorMessage="1" sqref="D4:D8" xr:uid="{00000000-0002-0000-0400-000000000000}">
      <formula1>"univ. bacc. oec.,mag. oec.,univ. spec. oec., mr.sc.,dr. sc.,ostalo"</formula1>
    </dataValidation>
    <dataValidation type="list" allowBlank="1" showInputMessage="1" showErrorMessage="1" sqref="H4:H8" xr:uid="{00000000-0002-0000-0400-000001000000}">
      <formula1>"Žensko,Muško"</formula1>
    </dataValidation>
    <dataValidation type="list" allowBlank="1" showInputMessage="1" showErrorMessage="1" sqref="J4:J8" xr:uid="{00000000-0002-0000-0400-000002000000}">
      <formula1>"do 35 godina,od 36 do 45 godina,od 46 - 55 godina,iznad 56 godina"</formula1>
    </dataValidation>
    <dataValidation type="list" allowBlank="1" showInputMessage="1" showErrorMessage="1" sqref="L4:L8" xr:uid="{00000000-0002-0000-0400-000003000000}">
      <formula1>"Domaće,Strano"</formula1>
    </dataValidation>
    <dataValidation type="list" allowBlank="1" showInputMessage="1" showErrorMessage="1" sqref="AQ4:AQ8 N4:N8 P4:P8 R4:R8 T4:T8 X4:X8 AB4:AB8 AF4:AF8 AH4:AH8 AL4:AL8" xr:uid="{00000000-0002-0000-0400-000004000000}">
      <formula1>"DA,NE"</formula1>
    </dataValidation>
    <dataValidation type="list" allowBlank="1" showInputMessage="1" showErrorMessage="1" sqref="AD4:AD8 Z4:Z8" xr:uid="{00000000-0002-0000-0400-000005000000}">
      <formula1>"Poslovna,Rodbinska,Poslovna i rodbinska,Ostala"</formula1>
    </dataValidation>
    <dataValidation type="list" allowBlank="1" showInputMessage="1" showErrorMessage="1" sqref="AJ4:AJ8" xr:uid="{00000000-0002-0000-0400-000006000000}">
      <formula1>"Revizijski odbor,Odbor za imenovanja,Odbor za nagrađivanja,Revizijski odbor i odbor za imenovanja,Revizijski odbor i odbor za nagrađivanja,Odbor za imenovanja i odbor za nagrađivanja,Ostalo"</formula1>
    </dataValidation>
    <dataValidation type="list" allowBlank="1" showInputMessage="1" showErrorMessage="1" sqref="F4:F8" xr:uid="{00000000-0002-0000-0400-000007000000}">
      <formula1>$F$110:$F$122</formula1>
    </dataValidation>
  </dataValidations>
  <pageMargins left="0.7" right="0.7" top="0.75" bottom="0.75" header="0.3" footer="0.3"/>
  <pageSetup paperSize="9" orientation="portrait"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dimension ref="A1:E36"/>
  <sheetViews>
    <sheetView showGridLines="0" topLeftCell="A7" zoomScaleNormal="100" workbookViewId="0">
      <selection activeCell="B11" sqref="B11"/>
    </sheetView>
  </sheetViews>
  <sheetFormatPr defaultRowHeight="12" x14ac:dyDescent="0.25"/>
  <cols>
    <col min="1" max="1" width="31" style="11" customWidth="1"/>
    <col min="2" max="2" width="23.7109375" style="11" customWidth="1"/>
    <col min="3" max="3" width="10.7109375" style="11" hidden="1" customWidth="1"/>
    <col min="4" max="4" width="56.85546875" style="11" customWidth="1"/>
    <col min="5" max="16384" width="9.140625" style="11"/>
  </cols>
  <sheetData>
    <row r="1" spans="1:4" ht="27" customHeight="1" x14ac:dyDescent="0.25">
      <c r="A1" s="1" t="s">
        <v>0</v>
      </c>
      <c r="B1" s="1" t="s">
        <v>1</v>
      </c>
      <c r="C1" s="1" t="s">
        <v>303</v>
      </c>
      <c r="D1" s="1" t="s">
        <v>413</v>
      </c>
    </row>
    <row r="2" spans="1:4" ht="60" x14ac:dyDescent="0.25">
      <c r="A2" s="30" t="s">
        <v>81</v>
      </c>
      <c r="B2" s="76" t="s">
        <v>676</v>
      </c>
      <c r="C2" s="53">
        <f>IF(B2="DA",1,IF(B2="NE",2,0))</f>
        <v>1</v>
      </c>
      <c r="D2" s="6" t="s">
        <v>564</v>
      </c>
    </row>
    <row r="3" spans="1:4" ht="48" x14ac:dyDescent="0.25">
      <c r="A3" s="34" t="s">
        <v>82</v>
      </c>
      <c r="B3" s="102">
        <v>3</v>
      </c>
      <c r="C3" s="53"/>
      <c r="D3" s="6" t="s">
        <v>493</v>
      </c>
    </row>
    <row r="4" spans="1:4" ht="72" x14ac:dyDescent="0.25">
      <c r="A4" s="34" t="s">
        <v>83</v>
      </c>
      <c r="B4" s="102">
        <v>2</v>
      </c>
      <c r="C4" s="53"/>
      <c r="D4" s="6" t="s">
        <v>565</v>
      </c>
    </row>
    <row r="5" spans="1:4" ht="60" x14ac:dyDescent="0.25">
      <c r="A5" s="34" t="s">
        <v>84</v>
      </c>
      <c r="B5" s="102">
        <v>0</v>
      </c>
      <c r="C5" s="53"/>
      <c r="D5" s="6" t="s">
        <v>566</v>
      </c>
    </row>
    <row r="6" spans="1:4" ht="84" x14ac:dyDescent="0.25">
      <c r="A6" s="30" t="s">
        <v>85</v>
      </c>
      <c r="B6" s="76" t="s">
        <v>678</v>
      </c>
      <c r="C6" s="53">
        <f>IF(B6="DA",1,IF(B6="NE",2,3))</f>
        <v>2</v>
      </c>
      <c r="D6" s="6" t="s">
        <v>567</v>
      </c>
    </row>
    <row r="7" spans="1:4" ht="35.25" customHeight="1" x14ac:dyDescent="0.25">
      <c r="A7" s="30" t="s">
        <v>86</v>
      </c>
      <c r="B7" s="72"/>
      <c r="C7" s="53">
        <f>IF(B7="Vlastite Internet stranice",1,IF(B7="ZSE",2,IF(B7="SRPI",3,IF(B7="Vlastite Internet stranice i ZSE",4,IF(B7="Vlastite Internet stranice, ZSE i SRPI",5,IF(B7="Vlastite Internet stranice i SRPI",6,IF(B7="ZSE i SRPI",7,IF(B7="Nije javno objavljeno",8,IF(B7="Ostalo",9,10)))))))))</f>
        <v>10</v>
      </c>
      <c r="D7" s="6" t="s">
        <v>480</v>
      </c>
    </row>
    <row r="8" spans="1:4" ht="48" x14ac:dyDescent="0.25">
      <c r="A8" s="30" t="s">
        <v>87</v>
      </c>
      <c r="B8" s="76" t="s">
        <v>676</v>
      </c>
      <c r="C8" s="53">
        <f>IF(B8="DA",1,IF(B8="NE",2,3))</f>
        <v>1</v>
      </c>
      <c r="D8" s="6" t="s">
        <v>568</v>
      </c>
    </row>
    <row r="9" spans="1:4" ht="72" x14ac:dyDescent="0.25">
      <c r="A9" s="48" t="s">
        <v>88</v>
      </c>
      <c r="B9" s="102">
        <v>3</v>
      </c>
      <c r="C9" s="53"/>
      <c r="D9" s="6" t="s">
        <v>668</v>
      </c>
    </row>
    <row r="10" spans="1:4" ht="72" x14ac:dyDescent="0.25">
      <c r="A10" s="48" t="s">
        <v>89</v>
      </c>
      <c r="B10" s="102">
        <v>3</v>
      </c>
      <c r="C10" s="53"/>
      <c r="D10" s="6" t="s">
        <v>569</v>
      </c>
    </row>
    <row r="11" spans="1:4" ht="78.75" customHeight="1" x14ac:dyDescent="0.25">
      <c r="A11" s="30" t="s">
        <v>90</v>
      </c>
      <c r="B11" s="76" t="s">
        <v>676</v>
      </c>
      <c r="C11" s="53">
        <f>IF(B11="DA",1,IF(B11="NE",2,3))</f>
        <v>1</v>
      </c>
      <c r="D11" s="6" t="s">
        <v>570</v>
      </c>
    </row>
    <row r="12" spans="1:4" ht="30" customHeight="1" x14ac:dyDescent="0.25">
      <c r="A12" s="30" t="s">
        <v>91</v>
      </c>
      <c r="B12" s="76" t="s">
        <v>676</v>
      </c>
      <c r="C12" s="53">
        <f>IF(B12="DA",1,IF(B12="NE",2,3))</f>
        <v>1</v>
      </c>
      <c r="D12" s="6" t="s">
        <v>621</v>
      </c>
    </row>
    <row r="13" spans="1:4" s="25" customFormat="1" ht="60" x14ac:dyDescent="0.25">
      <c r="A13" s="30" t="s">
        <v>92</v>
      </c>
      <c r="B13" s="76" t="s">
        <v>678</v>
      </c>
      <c r="C13" s="53">
        <f>IF(B13="DA",1,IF(B13="NE",2,0))</f>
        <v>2</v>
      </c>
      <c r="D13" s="6" t="s">
        <v>571</v>
      </c>
    </row>
    <row r="14" spans="1:4" ht="48" x14ac:dyDescent="0.25">
      <c r="A14" s="34" t="s">
        <v>93</v>
      </c>
      <c r="B14" s="102"/>
      <c r="C14" s="53"/>
      <c r="D14" s="6" t="s">
        <v>493</v>
      </c>
    </row>
    <row r="15" spans="1:4" ht="72" x14ac:dyDescent="0.25">
      <c r="A15" s="48" t="s">
        <v>94</v>
      </c>
      <c r="B15" s="102"/>
      <c r="C15" s="53"/>
      <c r="D15" s="6" t="s">
        <v>572</v>
      </c>
    </row>
    <row r="16" spans="1:4" ht="72" x14ac:dyDescent="0.25">
      <c r="A16" s="48" t="s">
        <v>95</v>
      </c>
      <c r="B16" s="102"/>
      <c r="C16" s="53"/>
      <c r="D16" s="6" t="s">
        <v>572</v>
      </c>
    </row>
    <row r="17" spans="1:4" ht="84" x14ac:dyDescent="0.25">
      <c r="A17" s="30" t="s">
        <v>96</v>
      </c>
      <c r="B17" s="76"/>
      <c r="C17" s="53">
        <f>IF(B17="DA",1,IF(B17="NE",2,3))</f>
        <v>3</v>
      </c>
      <c r="D17" s="6" t="s">
        <v>573</v>
      </c>
    </row>
    <row r="18" spans="1:4" s="25" customFormat="1" ht="31.5" customHeight="1" x14ac:dyDescent="0.25">
      <c r="A18" s="30" t="s">
        <v>97</v>
      </c>
      <c r="B18" s="76"/>
      <c r="C18" s="53">
        <f>IF(B18="Vlastite Internet stranice",1,IF(B18="ZSE",2,IF(B18="SRPI",3,IF(B18="Vlastite Internet stranice i ZSE",4,IF(B18="Vlastite Internet stranice, ZSE i SRPI",5,IF(B18="Vlastite Internet stranice i SRPI",6,IF(B18="ZSE i SRPI",7,IF(B18="Nije javno objavljeno",8,IF(B18="Ostalo",9,10)))))))))</f>
        <v>10</v>
      </c>
      <c r="D18" s="6" t="s">
        <v>480</v>
      </c>
    </row>
    <row r="19" spans="1:4" s="25" customFormat="1" ht="48" x14ac:dyDescent="0.25">
      <c r="A19" s="30" t="s">
        <v>98</v>
      </c>
      <c r="B19" s="76"/>
      <c r="C19" s="53">
        <f>IF(B19="DA",1,IF(B19="NE",2,3))</f>
        <v>3</v>
      </c>
      <c r="D19" s="6" t="s">
        <v>574</v>
      </c>
    </row>
    <row r="20" spans="1:4" s="25" customFormat="1" ht="72" x14ac:dyDescent="0.25">
      <c r="A20" s="48" t="s">
        <v>99</v>
      </c>
      <c r="B20" s="102"/>
      <c r="C20" s="53"/>
      <c r="D20" s="6" t="s">
        <v>669</v>
      </c>
    </row>
    <row r="21" spans="1:4" ht="72" x14ac:dyDescent="0.25">
      <c r="A21" s="48" t="s">
        <v>100</v>
      </c>
      <c r="B21" s="102"/>
      <c r="C21" s="53"/>
      <c r="D21" s="6" t="s">
        <v>575</v>
      </c>
    </row>
    <row r="22" spans="1:4" s="25" customFormat="1" ht="48" x14ac:dyDescent="0.25">
      <c r="A22" s="50" t="s">
        <v>101</v>
      </c>
      <c r="B22" s="76"/>
      <c r="C22" s="53">
        <f>IF(B22="DA",1,IF(B22="NE",2,3))</f>
        <v>3</v>
      </c>
      <c r="D22" s="6" t="s">
        <v>576</v>
      </c>
    </row>
    <row r="23" spans="1:4" s="25" customFormat="1" ht="29.25" customHeight="1" x14ac:dyDescent="0.25">
      <c r="A23" s="50" t="s">
        <v>102</v>
      </c>
      <c r="B23" s="76"/>
      <c r="C23" s="53">
        <f>IF(B23="DA",1,IF(B23="NE",2,3))</f>
        <v>3</v>
      </c>
      <c r="D23" s="6" t="s">
        <v>480</v>
      </c>
    </row>
    <row r="24" spans="1:4" s="25" customFormat="1" ht="60" x14ac:dyDescent="0.25">
      <c r="A24" s="50" t="s">
        <v>103</v>
      </c>
      <c r="B24" s="76" t="s">
        <v>678</v>
      </c>
      <c r="C24" s="54">
        <f>IF(B24="DA",1,IF(B24="NE",2,0))</f>
        <v>2</v>
      </c>
      <c r="D24" s="6" t="s">
        <v>577</v>
      </c>
    </row>
    <row r="25" spans="1:4" ht="48" x14ac:dyDescent="0.25">
      <c r="A25" s="34" t="s">
        <v>104</v>
      </c>
      <c r="B25" s="102"/>
      <c r="C25" s="54"/>
      <c r="D25" s="12" t="s">
        <v>493</v>
      </c>
    </row>
    <row r="26" spans="1:4" s="16" customFormat="1" ht="72" x14ac:dyDescent="0.25">
      <c r="A26" s="46" t="s">
        <v>105</v>
      </c>
      <c r="B26" s="84"/>
      <c r="C26" s="54"/>
      <c r="D26" s="12" t="s">
        <v>578</v>
      </c>
    </row>
    <row r="27" spans="1:4" ht="72" x14ac:dyDescent="0.25">
      <c r="A27" s="34" t="s">
        <v>106</v>
      </c>
      <c r="B27" s="102"/>
      <c r="C27" s="54"/>
      <c r="D27" s="12" t="s">
        <v>578</v>
      </c>
    </row>
    <row r="28" spans="1:4" ht="84" x14ac:dyDescent="0.25">
      <c r="A28" s="30" t="s">
        <v>107</v>
      </c>
      <c r="B28" s="76"/>
      <c r="C28" s="54">
        <f>IF(B28="DA",1,IF(B28="NE",2,3))</f>
        <v>3</v>
      </c>
      <c r="D28" s="12" t="s">
        <v>579</v>
      </c>
    </row>
    <row r="29" spans="1:4" ht="36" x14ac:dyDescent="0.25">
      <c r="A29" s="30" t="s">
        <v>108</v>
      </c>
      <c r="B29" s="72"/>
      <c r="C29" s="54">
        <f>IF(B29="Vlastite Internet stranice",1,IF(B29="ZSE",2,IF(B29="SRPI",3,IF(B29="Vlastite Internet stranice i ZSE",4,IF(B29="Vlastite Internet stranice, ZSE i SRPI",5,IF(B29="Vlastite Internet stranice i SRPI",6,IF(B29="ZSE i SRPI",7,IF(B29="Nije javno objavljeno",8,IF(B29="Ostalo",9,10)))))))))</f>
        <v>10</v>
      </c>
      <c r="D29" s="6" t="s">
        <v>480</v>
      </c>
    </row>
    <row r="30" spans="1:4" s="25" customFormat="1" ht="48" x14ac:dyDescent="0.25">
      <c r="A30" s="30" t="s">
        <v>109</v>
      </c>
      <c r="B30" s="72"/>
      <c r="C30" s="54">
        <f>IF(B30="DA",1,IF(B30="NE",2,3))</f>
        <v>3</v>
      </c>
      <c r="D30" s="12" t="s">
        <v>580</v>
      </c>
    </row>
    <row r="31" spans="1:4" ht="48" x14ac:dyDescent="0.25">
      <c r="A31" s="34" t="s">
        <v>110</v>
      </c>
      <c r="B31" s="102"/>
      <c r="C31" s="54"/>
      <c r="D31" s="12" t="s">
        <v>493</v>
      </c>
    </row>
    <row r="32" spans="1:4" s="16" customFormat="1" ht="72" x14ac:dyDescent="0.25">
      <c r="A32" s="46" t="s">
        <v>111</v>
      </c>
      <c r="B32" s="84"/>
      <c r="C32" s="54"/>
      <c r="D32" s="12" t="s">
        <v>581</v>
      </c>
    </row>
    <row r="33" spans="1:5" ht="30" customHeight="1" x14ac:dyDescent="0.25">
      <c r="A33" s="30" t="s">
        <v>112</v>
      </c>
      <c r="B33" s="76" t="s">
        <v>678</v>
      </c>
      <c r="C33" s="54">
        <f>IF(B33="DA",1,IF(B33="NE",2,0))</f>
        <v>2</v>
      </c>
      <c r="D33" s="12" t="s">
        <v>552</v>
      </c>
    </row>
    <row r="34" spans="1:5" s="16" customFormat="1" ht="60" x14ac:dyDescent="0.25">
      <c r="A34" s="46" t="s">
        <v>113</v>
      </c>
      <c r="B34" s="103">
        <v>0</v>
      </c>
      <c r="C34" s="54"/>
      <c r="D34" s="12" t="s">
        <v>627</v>
      </c>
      <c r="E34" s="101"/>
    </row>
    <row r="35" spans="1:5" ht="60" x14ac:dyDescent="0.25">
      <c r="A35" s="34" t="s">
        <v>114</v>
      </c>
      <c r="B35" s="72">
        <v>0</v>
      </c>
      <c r="C35" s="54"/>
      <c r="D35" s="12" t="s">
        <v>627</v>
      </c>
      <c r="E35" s="101"/>
    </row>
    <row r="36" spans="1:5" ht="36" x14ac:dyDescent="0.25">
      <c r="A36" s="30" t="s">
        <v>115</v>
      </c>
      <c r="B36" s="76" t="s">
        <v>678</v>
      </c>
      <c r="C36" s="54">
        <f>IF(B36="DA",1,IF(B36="NE",2,3))</f>
        <v>2</v>
      </c>
      <c r="D36" s="12" t="s">
        <v>552</v>
      </c>
    </row>
  </sheetData>
  <sheetProtection algorithmName="SHA-512" hashValue="bxXY64HLm3aTuGRvQRrM3dBqM4/l35T4NiSs5990Yr12//GPzcWpO6TzOc552GJGzfQqNUIE7Vi4tOnq10FkHQ==" saltValue="IOYUWQUur6ecM0+JCD9Ctg==" spinCount="100000" sheet="1" objects="1" scenarios="1"/>
  <conditionalFormatting sqref="A3:D12">
    <cfRule type="expression" dxfId="122" priority="12">
      <formula>$B$2="NE"</formula>
    </cfRule>
  </conditionalFormatting>
  <conditionalFormatting sqref="A7:D7">
    <cfRule type="expression" dxfId="121" priority="11">
      <formula>$B$6="NE"</formula>
    </cfRule>
  </conditionalFormatting>
  <conditionalFormatting sqref="A9:D10">
    <cfRule type="expression" dxfId="120" priority="10">
      <formula>$B$8="NE"</formula>
    </cfRule>
  </conditionalFormatting>
  <conditionalFormatting sqref="A12:D12">
    <cfRule type="expression" dxfId="119" priority="9">
      <formula>$B$11="NE"</formula>
    </cfRule>
  </conditionalFormatting>
  <conditionalFormatting sqref="A14:D23">
    <cfRule type="expression" dxfId="118" priority="8">
      <formula>$B$13="NE"</formula>
    </cfRule>
  </conditionalFormatting>
  <conditionalFormatting sqref="A18:D18">
    <cfRule type="expression" dxfId="117" priority="7">
      <formula>$B$17="NE"</formula>
    </cfRule>
  </conditionalFormatting>
  <conditionalFormatting sqref="A20:D21">
    <cfRule type="expression" dxfId="116" priority="6">
      <formula>$B$19="NE"</formula>
    </cfRule>
  </conditionalFormatting>
  <conditionalFormatting sqref="A23:D23">
    <cfRule type="expression" dxfId="115" priority="5">
      <formula>$B$22="NE"</formula>
    </cfRule>
  </conditionalFormatting>
  <conditionalFormatting sqref="A25:D32">
    <cfRule type="expression" dxfId="114" priority="4">
      <formula>$B$24="NE"</formula>
    </cfRule>
  </conditionalFormatting>
  <conditionalFormatting sqref="A29:D29">
    <cfRule type="expression" dxfId="113" priority="3">
      <formula>$B$28="NE"</formula>
    </cfRule>
  </conditionalFormatting>
  <conditionalFormatting sqref="A31:D32">
    <cfRule type="expression" dxfId="112" priority="2">
      <formula>$B$30="NE"</formula>
    </cfRule>
  </conditionalFormatting>
  <dataValidations count="9">
    <dataValidation type="list" allowBlank="1" showInputMessage="1" showErrorMessage="1" sqref="B18 B7 B29" xr:uid="{00000000-0002-0000-0500-000000000000}">
      <mc:AlternateContent xmlns:x12ac="http://schemas.microsoft.com/office/spreadsheetml/2011/1/ac" xmlns:mc="http://schemas.openxmlformats.org/markup-compatibility/2006">
        <mc:Choice Requires="x12ac">
          <x12ac:list>Vlastite internet stranice,ZSE,SRPI,Vlastite internet stranice i ZSE,"Vlastite Internet stranice, ZSE i SRPI", Vlastite internet stranice i SRPI, ZSE i SRPI,Nije javno objavljeno,Ostalo</x12ac:list>
        </mc:Choice>
        <mc:Fallback>
          <formula1>"Vlastite internet stranice,ZSE,SRPI,Vlastite internet stranice i ZSE,Vlastite Internet stranice, ZSE i SRPI, Vlastite internet stranice i SRPI, ZSE i SRPI,Nije javno objavljeno,Ostalo"</formula1>
        </mc:Fallback>
      </mc:AlternateContent>
    </dataValidation>
    <dataValidation type="list" allowBlank="1" showInputMessage="1" showErrorMessage="1" sqref="B2 B6 B17 B19 B36 B28 B30 B33 B8 B22:B24 B11:B13" xr:uid="{00000000-0002-0000-0500-000001000000}">
      <formula1>"DA,NE"</formula1>
    </dataValidation>
    <dataValidation type="custom" allowBlank="1" showInputMessage="1" showErrorMessage="1" errorTitle="Upozorenje!" error="Upisana vrijednost mora biti manja ili jednaka vrijednosti u prethodnom odgovoru!" promptTitle="Upozorenje!" prompt="Upisana vrijednost mora biti manja ili jednaka vrijednosti u prethodnom odgovoru!" sqref="B10 B32" xr:uid="{00000000-0002-0000-0500-000002000000}">
      <formula1>B10&lt;=B9</formula1>
    </dataValidation>
    <dataValidation type="custom" allowBlank="1" showInputMessage="1" showErrorMessage="1" errorTitle="Upozorenje!" error="Ovaj broj mora biti manji ili jednak broju članova nadzornog odbora krajem godine i broju članova Odbora za primitke." promptTitle="Upozorenje!" prompt="Ovaj broj mora biti manji ili jednak broju članova nadzornog odbora krajem godine i broju članova Odbora za primitke." sqref="B15:B16" xr:uid="{00000000-0002-0000-0500-000003000000}">
      <formula1>B15&lt;=B14</formula1>
    </dataValidation>
    <dataValidation type="custom" allowBlank="1" showInputMessage="1" showErrorMessage="1" errorTitle="Upozorenje!" error="Ovaj broj mora biti manji ili jednak broju članova nadzornog odbora krajem godine i broju članova revizijskog odbora." promptTitle="Upozorenje!" prompt="Ovaj broj mora biti manji ili jednak broju članova nadzornog odbora krajem godine i broju članova revizijskog odbora." sqref="B4" xr:uid="{00000000-0002-0000-0500-000004000000}">
      <formula1>B4&lt;=B3</formula1>
    </dataValidation>
    <dataValidation type="custom" allowBlank="1" showInputMessage="1" showErrorMessage="1" errorTitle="Upozorenje!" error="Upisana vrijednost mora biti manja ili jednaka vrijednosti upisanoj u prethodnom pitanju." promptTitle="Upozorenje!" prompt="Upisana vrijednost mora biti manja ili jednaka vrijednosti upisanoj u prethodnom pitanju." sqref="B21" xr:uid="{00000000-0002-0000-0500-000005000000}">
      <formula1>B21&lt;=B20</formula1>
    </dataValidation>
    <dataValidation type="custom" allowBlank="1" showInputMessage="1" showErrorMessage="1" errorTitle="Upozorenje!" error="Ovaj broj mora biti manji ili jednak broju članova nadzornog odbora krajem godine i broju članova Odbora za imenovanja." promptTitle="Upozorenje!" prompt="Ovaj broj mora biti manji ili jednak broju članova nadzornog odbora krajem godine i broju članova Odbora za imenovanja." sqref="B26:B27" xr:uid="{00000000-0002-0000-0500-000006000000}">
      <formula1>B26&lt;=B25</formula1>
    </dataValidation>
    <dataValidation type="custom" allowBlank="1" showInputMessage="1" showErrorMessage="1" errorTitle="Upozorenje!" error="Upisana vrijednost mora biti manja ili jednaka zbroju članova svih odbora!" promptTitle="Upozorenje!" prompt="Upisana vrijednost mora biti manja ili jednaka zbroju članova svih odbora!" sqref="B34" xr:uid="{00000000-0002-0000-0500-000007000000}">
      <formula1>B34&lt;=(B25+B14+B3)</formula1>
    </dataValidation>
    <dataValidation type="custom" allowBlank="1" showInputMessage="1" showErrorMessage="1" errorTitle="Upozorenje!" error="Ovaj broj mora biti manji ili jednak broju članova nadzornog odbora krajem godine i broju članova revizijskog odbora." promptTitle="Upozorenje!" prompt="Ovaj broj mora biti manji ili jednak broju članova revizijskog odbora." sqref="B5" xr:uid="{00000000-0002-0000-0500-000008000000}">
      <formula1>B5&lt;=B4</formula1>
    </dataValidation>
  </dataValidations>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1" id="{A3DDFBAB-C413-45E8-A62B-7AD8E7D32E8F}">
            <xm:f>'1. Osnovni podaci'!$B$8="Dualistički ustroj"</xm:f>
            <x14:dxf>
              <font>
                <color theme="0"/>
              </font>
              <fill>
                <patternFill patternType="solid">
                  <fgColor theme="0"/>
                  <bgColor auto="1"/>
                </patternFill>
              </fill>
            </x14:dxf>
          </x14:cfRule>
          <xm:sqref>A36:D36</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dimension ref="A1:D12"/>
  <sheetViews>
    <sheetView showGridLines="0" workbookViewId="0">
      <selection activeCell="B12" sqref="B12"/>
    </sheetView>
  </sheetViews>
  <sheetFormatPr defaultRowHeight="15" x14ac:dyDescent="0.25"/>
  <cols>
    <col min="1" max="1" width="33.42578125" style="17" customWidth="1"/>
    <col min="2" max="2" width="22" style="17" customWidth="1"/>
    <col min="3" max="3" width="10.7109375" style="17" hidden="1" customWidth="1"/>
    <col min="4" max="4" width="51" style="17" customWidth="1"/>
    <col min="5" max="16384" width="9.140625" style="17"/>
  </cols>
  <sheetData>
    <row r="1" spans="1:4" ht="27" customHeight="1" x14ac:dyDescent="0.25">
      <c r="A1" s="7" t="s">
        <v>0</v>
      </c>
      <c r="B1" s="7" t="s">
        <v>1</v>
      </c>
      <c r="C1" s="7" t="s">
        <v>303</v>
      </c>
      <c r="D1" s="7" t="s">
        <v>413</v>
      </c>
    </row>
    <row r="2" spans="1:4" ht="48" x14ac:dyDescent="0.25">
      <c r="A2" s="36" t="s">
        <v>167</v>
      </c>
      <c r="B2" s="94" t="s">
        <v>676</v>
      </c>
      <c r="C2" s="55">
        <f>IF(B2="DA",1,IF(B2="NE",2,0))</f>
        <v>1</v>
      </c>
      <c r="D2" s="8" t="s">
        <v>520</v>
      </c>
    </row>
    <row r="3" spans="1:4" ht="96" x14ac:dyDescent="0.25">
      <c r="A3" s="36" t="s">
        <v>168</v>
      </c>
      <c r="B3" s="95">
        <v>1</v>
      </c>
      <c r="C3" s="55"/>
      <c r="D3" s="10" t="s">
        <v>618</v>
      </c>
    </row>
    <row r="4" spans="1:4" s="18" customFormat="1" ht="72" x14ac:dyDescent="0.25">
      <c r="A4" s="38" t="s">
        <v>169</v>
      </c>
      <c r="B4" s="96">
        <v>1</v>
      </c>
      <c r="C4" s="55"/>
      <c r="D4" s="8" t="s">
        <v>521</v>
      </c>
    </row>
    <row r="5" spans="1:4" ht="60" x14ac:dyDescent="0.25">
      <c r="A5" s="37" t="s">
        <v>170</v>
      </c>
      <c r="B5" s="97" t="s">
        <v>676</v>
      </c>
      <c r="C5" s="55">
        <f>IF(B5="DA",1,IF(B5="NE",2,0))</f>
        <v>1</v>
      </c>
      <c r="D5" s="10" t="s">
        <v>522</v>
      </c>
    </row>
    <row r="6" spans="1:4" ht="32.25" customHeight="1" x14ac:dyDescent="0.25">
      <c r="A6" s="37" t="s">
        <v>171</v>
      </c>
      <c r="B6" s="97" t="s">
        <v>678</v>
      </c>
      <c r="C6" s="55">
        <f>IF(B6="DA",1,IF(B6="NE",2,3))</f>
        <v>2</v>
      </c>
      <c r="D6" s="10" t="s">
        <v>480</v>
      </c>
    </row>
    <row r="7" spans="1:4" ht="48" x14ac:dyDescent="0.25">
      <c r="A7" s="36" t="s">
        <v>172</v>
      </c>
      <c r="B7" s="94" t="s">
        <v>676</v>
      </c>
      <c r="C7" s="55">
        <f>IF(B7="DA",1,IF(B7="NE",2,0))</f>
        <v>1</v>
      </c>
      <c r="D7" s="8" t="s">
        <v>617</v>
      </c>
    </row>
    <row r="8" spans="1:4" ht="108" x14ac:dyDescent="0.25">
      <c r="A8" s="36" t="s">
        <v>173</v>
      </c>
      <c r="B8" s="95">
        <v>5</v>
      </c>
      <c r="C8" s="56"/>
      <c r="D8" s="10" t="s">
        <v>670</v>
      </c>
    </row>
    <row r="9" spans="1:4" ht="72" x14ac:dyDescent="0.25">
      <c r="A9" s="35" t="s">
        <v>174</v>
      </c>
      <c r="B9" s="95">
        <v>5</v>
      </c>
      <c r="C9" s="55"/>
      <c r="D9" s="8" t="s">
        <v>523</v>
      </c>
    </row>
    <row r="10" spans="1:4" ht="89.25" customHeight="1" x14ac:dyDescent="0.25">
      <c r="A10" s="36" t="s">
        <v>175</v>
      </c>
      <c r="B10" s="94" t="s">
        <v>676</v>
      </c>
      <c r="C10" s="55">
        <f>IF(B10="DA",1,IF(B10="NE",2,0))</f>
        <v>1</v>
      </c>
      <c r="D10" s="10" t="s">
        <v>524</v>
      </c>
    </row>
    <row r="11" spans="1:4" ht="31.5" customHeight="1" x14ac:dyDescent="0.25">
      <c r="A11" s="36" t="s">
        <v>176</v>
      </c>
      <c r="B11" s="94" t="s">
        <v>678</v>
      </c>
      <c r="C11" s="55">
        <f>IF(B11="DA",1,IF(B11="NE",2,3))</f>
        <v>2</v>
      </c>
      <c r="D11" s="10" t="s">
        <v>480</v>
      </c>
    </row>
    <row r="12" spans="1:4" ht="72" x14ac:dyDescent="0.25">
      <c r="A12" s="38" t="s">
        <v>177</v>
      </c>
      <c r="B12" s="96">
        <v>5</v>
      </c>
      <c r="C12" s="55"/>
      <c r="D12" s="10" t="s">
        <v>666</v>
      </c>
    </row>
  </sheetData>
  <sheetProtection algorithmName="SHA-512" hashValue="U0LzntKa+5SEeWsZkKkqdZjd3C1bcLiVN1ItllzXncVkkbZKoQo3VYvciPlrvPyK0hwO0ON21ruoMiMrDPHjJw==" saltValue="+3YNBLz1EVLseEyjGEWunA==" spinCount="100000" sheet="1" objects="1" scenarios="1"/>
  <conditionalFormatting sqref="A4:C4">
    <cfRule type="expression" dxfId="110" priority="14">
      <formula>$B$3=0</formula>
    </cfRule>
  </conditionalFormatting>
  <conditionalFormatting sqref="A6:C6">
    <cfRule type="expression" dxfId="109" priority="13">
      <formula>$B$5="NE"</formula>
    </cfRule>
  </conditionalFormatting>
  <conditionalFormatting sqref="A9:C9">
    <cfRule type="expression" dxfId="108" priority="12">
      <formula>$B$8=0</formula>
    </cfRule>
  </conditionalFormatting>
  <conditionalFormatting sqref="A11:C11">
    <cfRule type="expression" dxfId="107" priority="11">
      <formula>$B$10="NE"</formula>
    </cfRule>
  </conditionalFormatting>
  <conditionalFormatting sqref="D4">
    <cfRule type="expression" dxfId="106" priority="9">
      <formula>$B$3=0</formula>
    </cfRule>
  </conditionalFormatting>
  <conditionalFormatting sqref="D6">
    <cfRule type="expression" dxfId="105" priority="8">
      <formula>$B$5="NE"</formula>
    </cfRule>
  </conditionalFormatting>
  <conditionalFormatting sqref="D9">
    <cfRule type="expression" dxfId="104" priority="7">
      <formula>$B$8=0</formula>
    </cfRule>
  </conditionalFormatting>
  <conditionalFormatting sqref="D11">
    <cfRule type="expression" dxfId="103" priority="6">
      <formula>$B$10="NE"</formula>
    </cfRule>
  </conditionalFormatting>
  <conditionalFormatting sqref="D4">
    <cfRule type="expression" dxfId="102" priority="5">
      <formula>$B$3=0</formula>
    </cfRule>
  </conditionalFormatting>
  <conditionalFormatting sqref="D6">
    <cfRule type="expression" dxfId="101" priority="4">
      <formula>$B$5="NE"</formula>
    </cfRule>
  </conditionalFormatting>
  <conditionalFormatting sqref="D9">
    <cfRule type="expression" dxfId="100" priority="3">
      <formula>$B$8=0</formula>
    </cfRule>
  </conditionalFormatting>
  <conditionalFormatting sqref="D11">
    <cfRule type="expression" dxfId="99" priority="2">
      <formula>$B$10="NE"</formula>
    </cfRule>
  </conditionalFormatting>
  <dataValidations count="3">
    <dataValidation type="list" allowBlank="1" showInputMessage="1" showErrorMessage="1" sqref="B5:B7 B10:B11" xr:uid="{00000000-0002-0000-0600-000000000000}">
      <formula1>"DA,NE"</formula1>
    </dataValidation>
    <dataValidation type="list" errorStyle="warning" allowBlank="1" errorTitle="Obavijest!" error="Na pitanje odgovaraju samo oni izdavatelji koji imaju dva ili više članova uprave." promptTitle="Obavijest!" prompt="Na pitanje odgovaraju samo oni izdavatelji koji imaju dva ili više članova uprave." sqref="B2" xr:uid="{00000000-0002-0000-0600-000001000000}">
      <formula1>"DA,NE"</formula1>
    </dataValidation>
    <dataValidation type="custom" allowBlank="1" showInputMessage="1" showErrorMessage="1" errorTitle="Upozorenje!" error="Upisana vrijednost mora biti manja ili jednaka odgovoru na prethodno pitanje!" promptTitle="Upozorenje!" prompt="Upisana vrijednost mora biti manja ili jednaka odgovoru na prethodno pitanje!" sqref="B4 B9" xr:uid="{00000000-0002-0000-0600-000002000000}">
      <formula1>B4&lt;=B3</formula1>
    </dataValidation>
  </dataValidations>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10" id="{52DBD305-9989-46BB-9E0C-FF07FF69CEC6}">
            <xm:f>'4. Odbori_NO-a'!$B$2="NE"</xm:f>
            <x14:dxf>
              <font>
                <color theme="0"/>
              </font>
              <fill>
                <patternFill patternType="solid">
                  <fgColor theme="0"/>
                  <bgColor auto="1"/>
                </patternFill>
              </fill>
            </x14:dxf>
          </x14:cfRule>
          <xm:sqref>A12:C12</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dimension ref="A1:E129"/>
  <sheetViews>
    <sheetView topLeftCell="A70" zoomScaleNormal="100" workbookViewId="0">
      <selection activeCell="B77" sqref="B77"/>
    </sheetView>
  </sheetViews>
  <sheetFormatPr defaultRowHeight="12" x14ac:dyDescent="0.2"/>
  <cols>
    <col min="1" max="1" width="34" style="2" customWidth="1"/>
    <col min="2" max="2" width="31.5703125" style="2" customWidth="1"/>
    <col min="3" max="3" width="10.7109375" style="2" hidden="1" customWidth="1"/>
    <col min="4" max="4" width="52" style="2" customWidth="1"/>
    <col min="5" max="8" width="9.140625" style="2"/>
    <col min="9" max="9" width="23.85546875" style="2" customWidth="1"/>
    <col min="10" max="10" width="62.85546875" style="2" customWidth="1"/>
    <col min="11" max="16384" width="9.140625" style="2"/>
  </cols>
  <sheetData>
    <row r="1" spans="1:4" ht="27" customHeight="1" x14ac:dyDescent="0.2">
      <c r="A1" s="19" t="s">
        <v>0</v>
      </c>
      <c r="B1" s="19" t="s">
        <v>1</v>
      </c>
      <c r="C1" s="19" t="s">
        <v>303</v>
      </c>
      <c r="D1" s="19" t="s">
        <v>413</v>
      </c>
    </row>
    <row r="2" spans="1:4" ht="64.5" customHeight="1" x14ac:dyDescent="0.2">
      <c r="A2" s="36" t="s">
        <v>178</v>
      </c>
      <c r="B2" s="94" t="s">
        <v>676</v>
      </c>
      <c r="C2" s="55">
        <f>IF(B2="DA",1,IF(B2="NE",2,0))</f>
        <v>1</v>
      </c>
      <c r="D2" s="21" t="s">
        <v>628</v>
      </c>
    </row>
    <row r="3" spans="1:4" ht="49.5" customHeight="1" x14ac:dyDescent="0.2">
      <c r="A3" s="35" t="s">
        <v>179</v>
      </c>
      <c r="B3" s="95">
        <v>5</v>
      </c>
      <c r="C3" s="55"/>
      <c r="D3" s="21" t="s">
        <v>557</v>
      </c>
    </row>
    <row r="4" spans="1:4" ht="66" customHeight="1" x14ac:dyDescent="0.2">
      <c r="A4" s="36" t="s">
        <v>180</v>
      </c>
      <c r="B4" s="94" t="s">
        <v>676</v>
      </c>
      <c r="C4" s="55">
        <f>IF(B4="DA",1,IF(B4="NE",2,0))</f>
        <v>1</v>
      </c>
      <c r="D4" s="68" t="s">
        <v>629</v>
      </c>
    </row>
    <row r="5" spans="1:4" ht="56.25" customHeight="1" x14ac:dyDescent="0.2">
      <c r="A5" s="35" t="s">
        <v>181</v>
      </c>
      <c r="B5" s="95">
        <v>4</v>
      </c>
      <c r="C5" s="55"/>
      <c r="D5" s="21" t="s">
        <v>493</v>
      </c>
    </row>
    <row r="6" spans="1:4" ht="30.75" customHeight="1" x14ac:dyDescent="0.2">
      <c r="A6" s="36" t="s">
        <v>182</v>
      </c>
      <c r="B6" s="94" t="s">
        <v>678</v>
      </c>
      <c r="C6" s="55">
        <f>IF(B6="DA",1,IF(B6="NE",2,0))</f>
        <v>2</v>
      </c>
      <c r="D6" s="21" t="s">
        <v>540</v>
      </c>
    </row>
    <row r="7" spans="1:4" ht="30.75" customHeight="1" x14ac:dyDescent="0.2">
      <c r="A7" s="36" t="s">
        <v>183</v>
      </c>
      <c r="B7" s="94" t="s">
        <v>678</v>
      </c>
      <c r="C7" s="55">
        <f>IF(B7="DA",1,IF(B7="NE",2,0))</f>
        <v>2</v>
      </c>
      <c r="D7" s="21" t="s">
        <v>540</v>
      </c>
    </row>
    <row r="8" spans="1:4" ht="30.75" customHeight="1" x14ac:dyDescent="0.2">
      <c r="A8" s="36" t="s">
        <v>184</v>
      </c>
      <c r="B8" s="94" t="s">
        <v>678</v>
      </c>
      <c r="C8" s="55">
        <f>IF(B8="DA",1,IF(B8="NE",2,0))</f>
        <v>2</v>
      </c>
      <c r="D8" s="21" t="s">
        <v>540</v>
      </c>
    </row>
    <row r="9" spans="1:4" ht="72" x14ac:dyDescent="0.2">
      <c r="A9" s="66" t="s">
        <v>185</v>
      </c>
      <c r="B9" s="110" t="s">
        <v>678</v>
      </c>
      <c r="C9" s="57">
        <f>IF(B9="DA",1,IF(B9="NE",2,0))</f>
        <v>2</v>
      </c>
      <c r="D9" s="21" t="s">
        <v>630</v>
      </c>
    </row>
    <row r="10" spans="1:4" ht="48" x14ac:dyDescent="0.2">
      <c r="A10" s="67" t="s">
        <v>186</v>
      </c>
      <c r="B10" s="111"/>
      <c r="C10" s="58"/>
      <c r="D10" s="21" t="s">
        <v>493</v>
      </c>
    </row>
    <row r="11" spans="1:4" ht="48" x14ac:dyDescent="0.2">
      <c r="A11" s="67" t="s">
        <v>187</v>
      </c>
      <c r="B11" s="111"/>
      <c r="C11" s="58"/>
      <c r="D11" s="21" t="s">
        <v>495</v>
      </c>
    </row>
    <row r="12" spans="1:4" ht="48" x14ac:dyDescent="0.2">
      <c r="A12" s="67" t="s">
        <v>188</v>
      </c>
      <c r="B12" s="111"/>
      <c r="C12" s="58"/>
      <c r="D12" s="21" t="s">
        <v>495</v>
      </c>
    </row>
    <row r="13" spans="1:4" ht="72" x14ac:dyDescent="0.2">
      <c r="A13" s="66" t="s">
        <v>189</v>
      </c>
      <c r="B13" s="110" t="s">
        <v>678</v>
      </c>
      <c r="C13" s="57">
        <f>IF(B13="DA",1,IF(B13="NE",2,0))</f>
        <v>2</v>
      </c>
      <c r="D13" s="21" t="s">
        <v>631</v>
      </c>
    </row>
    <row r="14" spans="1:4" ht="48" x14ac:dyDescent="0.2">
      <c r="A14" s="67" t="s">
        <v>190</v>
      </c>
      <c r="B14" s="111"/>
      <c r="C14" s="58"/>
      <c r="D14" s="21" t="s">
        <v>493</v>
      </c>
    </row>
    <row r="15" spans="1:4" ht="48" x14ac:dyDescent="0.2">
      <c r="A15" s="67" t="s">
        <v>191</v>
      </c>
      <c r="B15" s="111"/>
      <c r="C15" s="58"/>
      <c r="D15" s="21" t="s">
        <v>495</v>
      </c>
    </row>
    <row r="16" spans="1:4" ht="48" x14ac:dyDescent="0.2">
      <c r="A16" s="67" t="s">
        <v>192</v>
      </c>
      <c r="B16" s="111"/>
      <c r="C16" s="58"/>
      <c r="D16" s="21" t="s">
        <v>495</v>
      </c>
    </row>
    <row r="17" spans="1:5" ht="72" x14ac:dyDescent="0.2">
      <c r="A17" s="66" t="s">
        <v>193</v>
      </c>
      <c r="B17" s="110" t="s">
        <v>678</v>
      </c>
      <c r="C17" s="57">
        <f>IF(B17="DA",1,IF(B17="NE",2,0))</f>
        <v>2</v>
      </c>
      <c r="D17" s="10" t="s">
        <v>632</v>
      </c>
    </row>
    <row r="18" spans="1:5" ht="48" x14ac:dyDescent="0.2">
      <c r="A18" s="67" t="s">
        <v>194</v>
      </c>
      <c r="B18" s="111"/>
      <c r="C18" s="58"/>
      <c r="D18" s="21" t="s">
        <v>493</v>
      </c>
    </row>
    <row r="19" spans="1:5" ht="48" x14ac:dyDescent="0.2">
      <c r="A19" s="67" t="s">
        <v>195</v>
      </c>
      <c r="B19" s="111"/>
      <c r="C19" s="58"/>
      <c r="D19" s="21" t="s">
        <v>495</v>
      </c>
    </row>
    <row r="20" spans="1:5" ht="48" x14ac:dyDescent="0.2">
      <c r="A20" s="67" t="s">
        <v>196</v>
      </c>
      <c r="B20" s="111"/>
      <c r="C20" s="58"/>
      <c r="D20" s="21" t="s">
        <v>495</v>
      </c>
    </row>
    <row r="21" spans="1:5" ht="60" x14ac:dyDescent="0.2">
      <c r="A21" s="66" t="s">
        <v>197</v>
      </c>
      <c r="B21" s="110" t="s">
        <v>678</v>
      </c>
      <c r="C21" s="57">
        <f>IF(B21="DA",1,IF(B21="NE",2,0))</f>
        <v>2</v>
      </c>
      <c r="D21" s="10" t="s">
        <v>633</v>
      </c>
    </row>
    <row r="22" spans="1:5" ht="48" x14ac:dyDescent="0.2">
      <c r="A22" s="67" t="s">
        <v>198</v>
      </c>
      <c r="B22" s="111"/>
      <c r="C22" s="58"/>
      <c r="D22" s="21" t="s">
        <v>493</v>
      </c>
    </row>
    <row r="23" spans="1:5" s="28" customFormat="1" ht="72" x14ac:dyDescent="0.2">
      <c r="A23" s="66" t="s">
        <v>199</v>
      </c>
      <c r="B23" s="110" t="s">
        <v>678</v>
      </c>
      <c r="C23" s="57">
        <f>IF(B23="DA",1,IF(B23="NE",2,0))</f>
        <v>2</v>
      </c>
      <c r="D23" s="21" t="s">
        <v>634</v>
      </c>
    </row>
    <row r="24" spans="1:5" s="28" customFormat="1" ht="48" x14ac:dyDescent="0.2">
      <c r="A24" s="67" t="s">
        <v>200</v>
      </c>
      <c r="B24" s="111"/>
      <c r="C24" s="58"/>
      <c r="D24" s="21" t="s">
        <v>493</v>
      </c>
    </row>
    <row r="25" spans="1:5" s="28" customFormat="1" ht="48" x14ac:dyDescent="0.2">
      <c r="A25" s="67" t="s">
        <v>201</v>
      </c>
      <c r="B25" s="111"/>
      <c r="C25" s="58"/>
      <c r="D25" s="21" t="s">
        <v>495</v>
      </c>
    </row>
    <row r="26" spans="1:5" s="28" customFormat="1" ht="48" x14ac:dyDescent="0.2">
      <c r="A26" s="67" t="s">
        <v>202</v>
      </c>
      <c r="B26" s="111"/>
      <c r="C26" s="58"/>
      <c r="D26" s="21" t="s">
        <v>495</v>
      </c>
    </row>
    <row r="27" spans="1:5" ht="72" x14ac:dyDescent="0.2">
      <c r="A27" s="66" t="s">
        <v>301</v>
      </c>
      <c r="B27" s="110" t="s">
        <v>678</v>
      </c>
      <c r="C27" s="57">
        <f>IF(B27="DA",1,IF(B27="NE",2,0))</f>
        <v>2</v>
      </c>
      <c r="D27" s="10" t="s">
        <v>635</v>
      </c>
    </row>
    <row r="28" spans="1:5" ht="48" x14ac:dyDescent="0.2">
      <c r="A28" s="67" t="s">
        <v>203</v>
      </c>
      <c r="B28" s="111">
        <v>1</v>
      </c>
      <c r="C28" s="58"/>
      <c r="D28" s="21" t="s">
        <v>493</v>
      </c>
    </row>
    <row r="29" spans="1:5" ht="48" x14ac:dyDescent="0.2">
      <c r="A29" s="67" t="s">
        <v>204</v>
      </c>
      <c r="B29" s="111">
        <v>0</v>
      </c>
      <c r="C29" s="58"/>
      <c r="D29" s="21" t="s">
        <v>495</v>
      </c>
    </row>
    <row r="30" spans="1:5" ht="48" x14ac:dyDescent="0.2">
      <c r="A30" s="67" t="s">
        <v>205</v>
      </c>
      <c r="B30" s="111"/>
      <c r="C30" s="58"/>
      <c r="D30" s="21" t="s">
        <v>495</v>
      </c>
    </row>
    <row r="31" spans="1:5" ht="72" x14ac:dyDescent="0.2">
      <c r="A31" s="66" t="s">
        <v>206</v>
      </c>
      <c r="B31" s="112"/>
      <c r="C31" s="57">
        <f>IF(B31="gruba povreda dužnosti",1,IF(B31="nesposobnost za uredno obavljanje poslova društva",2,IF(B31="izglasavanje nepovjerenja u GS društva",3,IF(B31="ostalo",4,5))))</f>
        <v>5</v>
      </c>
      <c r="D31" s="10" t="s">
        <v>637</v>
      </c>
      <c r="E31" s="28"/>
    </row>
    <row r="32" spans="1:5" ht="72" x14ac:dyDescent="0.2">
      <c r="A32" s="66" t="s">
        <v>207</v>
      </c>
      <c r="B32" s="110" t="s">
        <v>676</v>
      </c>
      <c r="C32" s="57">
        <f>IF(B32="DA",1,IF(B32="NE",2,0))</f>
        <v>1</v>
      </c>
      <c r="D32" s="10" t="s">
        <v>636</v>
      </c>
    </row>
    <row r="33" spans="1:4" ht="52.5" customHeight="1" x14ac:dyDescent="0.2">
      <c r="A33" s="67" t="s">
        <v>208</v>
      </c>
      <c r="B33" s="111">
        <v>1</v>
      </c>
      <c r="C33" s="58"/>
      <c r="D33" s="21" t="s">
        <v>493</v>
      </c>
    </row>
    <row r="34" spans="1:4" ht="53.25" customHeight="1" x14ac:dyDescent="0.2">
      <c r="A34" s="67" t="s">
        <v>209</v>
      </c>
      <c r="B34" s="111">
        <v>0</v>
      </c>
      <c r="C34" s="58"/>
      <c r="D34" s="21" t="s">
        <v>495</v>
      </c>
    </row>
    <row r="35" spans="1:4" ht="51" customHeight="1" x14ac:dyDescent="0.2">
      <c r="A35" s="67" t="s">
        <v>210</v>
      </c>
      <c r="B35" s="111">
        <v>1</v>
      </c>
      <c r="C35" s="58"/>
      <c r="D35" s="21" t="s">
        <v>495</v>
      </c>
    </row>
    <row r="36" spans="1:4" ht="90.75" customHeight="1" x14ac:dyDescent="0.2">
      <c r="A36" s="66" t="s">
        <v>211</v>
      </c>
      <c r="B36" s="110" t="s">
        <v>699</v>
      </c>
      <c r="C36" s="57">
        <f>IF(B36="osobni razlozi",1,IF(B36="promjena NO",2,IF(B36="promjena dioničarske strukture",3,IF(B36="osobni razlozi i promjena NO",4,IF(B36="osobni razlozi i promjena dioničarske strukture",5,IF(B36="promjena NO i dioničarske strukture",6,IF(B36="promjena NO i dioničarske strukture i osobni razlozi",7,IF(B36="ništa od navedenog",8,IF(B36="ostalo",9,10)))))))))</f>
        <v>1</v>
      </c>
      <c r="D36" s="10" t="s">
        <v>558</v>
      </c>
    </row>
    <row r="37" spans="1:4" ht="72" x14ac:dyDescent="0.2">
      <c r="A37" s="66" t="s">
        <v>212</v>
      </c>
      <c r="B37" s="110" t="s">
        <v>678</v>
      </c>
      <c r="C37" s="57">
        <f>IF(B37="DA",1,IF(B37="NE",2,0))</f>
        <v>2</v>
      </c>
      <c r="D37" s="10" t="s">
        <v>638</v>
      </c>
    </row>
    <row r="38" spans="1:4" ht="48" x14ac:dyDescent="0.2">
      <c r="A38" s="67" t="s">
        <v>213</v>
      </c>
      <c r="B38" s="111"/>
      <c r="C38" s="58"/>
      <c r="D38" s="21" t="s">
        <v>493</v>
      </c>
    </row>
    <row r="39" spans="1:4" ht="48" x14ac:dyDescent="0.2">
      <c r="A39" s="67" t="s">
        <v>214</v>
      </c>
      <c r="B39" s="111"/>
      <c r="C39" s="58"/>
      <c r="D39" s="21" t="s">
        <v>495</v>
      </c>
    </row>
    <row r="40" spans="1:4" ht="48" x14ac:dyDescent="0.2">
      <c r="A40" s="67" t="s">
        <v>215</v>
      </c>
      <c r="B40" s="111"/>
      <c r="C40" s="58"/>
      <c r="D40" s="21" t="s">
        <v>495</v>
      </c>
    </row>
    <row r="41" spans="1:4" ht="72" x14ac:dyDescent="0.2">
      <c r="A41" s="66" t="s">
        <v>216</v>
      </c>
      <c r="B41" s="110" t="s">
        <v>678</v>
      </c>
      <c r="C41" s="57">
        <f>IF(B41="DA",1,IF(B41="NE",2,0))</f>
        <v>2</v>
      </c>
      <c r="D41" s="10" t="s">
        <v>639</v>
      </c>
    </row>
    <row r="42" spans="1:4" ht="48" x14ac:dyDescent="0.2">
      <c r="A42" s="67" t="s">
        <v>217</v>
      </c>
      <c r="B42" s="111"/>
      <c r="C42" s="58"/>
      <c r="D42" s="21" t="s">
        <v>493</v>
      </c>
    </row>
    <row r="43" spans="1:4" ht="48" x14ac:dyDescent="0.2">
      <c r="A43" s="67" t="s">
        <v>218</v>
      </c>
      <c r="B43" s="111"/>
      <c r="C43" s="58"/>
      <c r="D43" s="21" t="s">
        <v>495</v>
      </c>
    </row>
    <row r="44" spans="1:4" ht="48" x14ac:dyDescent="0.2">
      <c r="A44" s="67" t="s">
        <v>674</v>
      </c>
      <c r="B44" s="111"/>
      <c r="C44" s="58"/>
      <c r="D44" s="21" t="s">
        <v>495</v>
      </c>
    </row>
    <row r="45" spans="1:4" ht="60" x14ac:dyDescent="0.2">
      <c r="A45" s="66" t="s">
        <v>219</v>
      </c>
      <c r="B45" s="110" t="s">
        <v>678</v>
      </c>
      <c r="C45" s="57">
        <f>IF(B45="DA",1,IF(B45="NE",2,0))</f>
        <v>2</v>
      </c>
      <c r="D45" s="10" t="s">
        <v>640</v>
      </c>
    </row>
    <row r="46" spans="1:4" ht="48" x14ac:dyDescent="0.2">
      <c r="A46" s="67" t="s">
        <v>220</v>
      </c>
      <c r="B46" s="111"/>
      <c r="C46" s="58"/>
      <c r="D46" s="21" t="s">
        <v>493</v>
      </c>
    </row>
    <row r="47" spans="1:4" ht="72" x14ac:dyDescent="0.2">
      <c r="A47" s="66" t="s">
        <v>412</v>
      </c>
      <c r="B47" s="110" t="s">
        <v>678</v>
      </c>
      <c r="C47" s="57">
        <f>IF(B47="DA",1,IF(B47="NE",2,0))</f>
        <v>2</v>
      </c>
      <c r="D47" s="10" t="s">
        <v>641</v>
      </c>
    </row>
    <row r="48" spans="1:4" ht="48" x14ac:dyDescent="0.2">
      <c r="A48" s="67" t="s">
        <v>221</v>
      </c>
      <c r="B48" s="111"/>
      <c r="C48" s="58"/>
      <c r="D48" s="21" t="s">
        <v>493</v>
      </c>
    </row>
    <row r="49" spans="1:5" ht="48" x14ac:dyDescent="0.2">
      <c r="A49" s="67" t="s">
        <v>222</v>
      </c>
      <c r="B49" s="111"/>
      <c r="C49" s="58"/>
      <c r="D49" s="21" t="s">
        <v>495</v>
      </c>
    </row>
    <row r="50" spans="1:5" ht="48" x14ac:dyDescent="0.2">
      <c r="A50" s="67" t="s">
        <v>299</v>
      </c>
      <c r="B50" s="111"/>
      <c r="C50" s="58"/>
      <c r="D50" s="21" t="s">
        <v>495</v>
      </c>
    </row>
    <row r="51" spans="1:5" ht="72" x14ac:dyDescent="0.2">
      <c r="A51" s="66" t="s">
        <v>411</v>
      </c>
      <c r="B51" s="110" t="s">
        <v>678</v>
      </c>
      <c r="C51" s="57">
        <f>IF(B51="DA",1,IF(B51="NE",2,0))</f>
        <v>2</v>
      </c>
      <c r="D51" s="10" t="s">
        <v>642</v>
      </c>
    </row>
    <row r="52" spans="1:5" ht="48" x14ac:dyDescent="0.2">
      <c r="A52" s="67" t="s">
        <v>223</v>
      </c>
      <c r="B52" s="111"/>
      <c r="C52" s="58"/>
      <c r="D52" s="21" t="s">
        <v>493</v>
      </c>
    </row>
    <row r="53" spans="1:5" ht="48" x14ac:dyDescent="0.2">
      <c r="A53" s="67" t="s">
        <v>224</v>
      </c>
      <c r="B53" s="111"/>
      <c r="C53" s="58"/>
      <c r="D53" s="21" t="s">
        <v>495</v>
      </c>
    </row>
    <row r="54" spans="1:5" ht="48" x14ac:dyDescent="0.2">
      <c r="A54" s="67" t="s">
        <v>300</v>
      </c>
      <c r="B54" s="111"/>
      <c r="C54" s="58"/>
      <c r="D54" s="21" t="s">
        <v>495</v>
      </c>
    </row>
    <row r="55" spans="1:5" ht="72" x14ac:dyDescent="0.2">
      <c r="A55" s="66" t="s">
        <v>225</v>
      </c>
      <c r="B55" s="110"/>
      <c r="C55" s="57">
        <f>IF(B55="gruba povreda dužnosti",1,IF(B55="nesposobnost za uredno obavljanje poslova društva",2,IF(B55="izglasavanje nepovjerenja u GS društva",3,IF(B55="opoziv od strane suda",4,IF(B55="ostalo",5,6)))))</f>
        <v>6</v>
      </c>
      <c r="D55" s="10" t="s">
        <v>559</v>
      </c>
    </row>
    <row r="56" spans="1:5" ht="72" x14ac:dyDescent="0.2">
      <c r="A56" s="66" t="s">
        <v>226</v>
      </c>
      <c r="B56" s="110" t="s">
        <v>676</v>
      </c>
      <c r="C56" s="57">
        <f>IF(B56="DA",1,IF(B56="NE",2,0))</f>
        <v>1</v>
      </c>
      <c r="D56" s="10" t="s">
        <v>560</v>
      </c>
    </row>
    <row r="57" spans="1:5" ht="48" x14ac:dyDescent="0.2">
      <c r="A57" s="67" t="s">
        <v>227</v>
      </c>
      <c r="B57" s="111">
        <v>2</v>
      </c>
      <c r="C57" s="58"/>
      <c r="D57" s="21" t="s">
        <v>493</v>
      </c>
    </row>
    <row r="58" spans="1:5" ht="48" x14ac:dyDescent="0.2">
      <c r="A58" s="67" t="s">
        <v>228</v>
      </c>
      <c r="B58" s="111">
        <v>0</v>
      </c>
      <c r="C58" s="58"/>
      <c r="D58" s="21" t="s">
        <v>495</v>
      </c>
    </row>
    <row r="59" spans="1:5" ht="48" x14ac:dyDescent="0.2">
      <c r="A59" s="67" t="s">
        <v>675</v>
      </c>
      <c r="B59" s="111">
        <v>1</v>
      </c>
      <c r="C59" s="58"/>
      <c r="D59" s="21" t="s">
        <v>495</v>
      </c>
    </row>
    <row r="60" spans="1:5" ht="60" x14ac:dyDescent="0.2">
      <c r="A60" s="66" t="s">
        <v>302</v>
      </c>
      <c r="B60" s="110" t="s">
        <v>699</v>
      </c>
      <c r="C60" s="57">
        <f>IF(B60="osobni razlozi",1,IF(B60="promjena dioničarske strukture",2,IF(B60="osobni razlozi i promjena dioničarske strukture",3,IF(B60="ništa od navedenog",4,IF(B60="ostalo",5,6)))))</f>
        <v>1</v>
      </c>
      <c r="D60" s="10" t="s">
        <v>561</v>
      </c>
    </row>
    <row r="61" spans="1:5" s="24" customFormat="1" ht="40.5" customHeight="1" x14ac:dyDescent="0.2">
      <c r="A61" s="66" t="s">
        <v>229</v>
      </c>
      <c r="B61" s="110" t="s">
        <v>700</v>
      </c>
      <c r="C61" s="57">
        <f>IF(B61="Vlastite Internet stranice",1,IF(B61="ZSE",2,IF(B61="SRPI",3,IF(B61="Vlastite Internet stranice i ZSE",4,IF(B61="Vlastite Internet stranice, ZSE i SRPI",5,IF(B61="Vlastite Internet stranice i SRPI",6,IF(B61="ZSE i SRPI",7,IF(B61="Nije javno objavljeno",8,IF(B61="Ostalo",9,10)))))))))</f>
        <v>8</v>
      </c>
      <c r="D61" s="10" t="s">
        <v>562</v>
      </c>
    </row>
    <row r="62" spans="1:5" ht="42.75" customHeight="1" x14ac:dyDescent="0.2">
      <c r="A62" s="66" t="s">
        <v>230</v>
      </c>
      <c r="B62" s="110" t="s">
        <v>394</v>
      </c>
      <c r="C62" s="57">
        <f>IF(B62="Spol",1,IF(B62="Dob",2,IF(B62="Stručna sprema",3,IF(B62="Kvalifikacije",4,IF(B62="Iskustvo",5,IF(B62="Spol i dob",6,IF(B62="Spol, dob i stručna sprema",7,IF(B62="Spol, dob, stručna sprema i kvalifikacije",8,IF(B62="Spol, dob, stručna sprema, kvalifikacije i iskustvo",9,IF(B62="Spol i stručna sprema",10,IF(B62="Spol, stručna sprema i kvalifikacije",11,IF(B62="Spol, stručna sprema, kvalifikacije i iskustvo",12,IF(B62="Spol i kvalifikacije",13,IF(B62="Spol, kvalifikacije i iskustvo",14,IF(B62="Dob i stručna sprema",15,IF(B62="Dob, stručna sprema i kvalifikacije",16,IF(B62="Dob, stručna sprema, kvalifikacije i iskustvo",17,IF(B62="Stručna sprema i kvalifikacije",18,IF(B62="Stručna sprema, kvalifikacije i iskustvo",19,IF(B62="Kvalifikacije i iskustvo",20,IF(B62="Ostalo",21,IF(B62="Ništa od navedenog",22,0))))))))))))))))))))))</f>
        <v>22</v>
      </c>
      <c r="D62" s="10" t="s">
        <v>562</v>
      </c>
    </row>
    <row r="63" spans="1:5" ht="39" customHeight="1" x14ac:dyDescent="0.2">
      <c r="A63" s="66" t="s">
        <v>231</v>
      </c>
      <c r="B63" s="110" t="s">
        <v>701</v>
      </c>
      <c r="C63" s="57">
        <f>IF(B63="Vlastite Internet stranice",1,IF(B63="ZSE",2,IF(B63="SRPI",3,IF(B63="Vlastite Internet stranice i ZSE",4,IF(B63="Vlastite Internet stranice, ZSE i SRPI",5,IF(B63="Vlastite Internet stranice i SRPI",6,IF(B63="ZSE i SRPI",7,IF(B63="Nije javno objavljeno",8,IF(B63="Ostalo",9,10)))))))))</f>
        <v>7</v>
      </c>
      <c r="D63" s="10" t="s">
        <v>562</v>
      </c>
      <c r="E63" s="28"/>
    </row>
    <row r="64" spans="1:5" ht="27.75" customHeight="1" x14ac:dyDescent="0.2">
      <c r="A64" s="66" t="s">
        <v>232</v>
      </c>
      <c r="B64" s="110" t="s">
        <v>452</v>
      </c>
      <c r="C64" s="57">
        <f>IF(B64="Spol",1,IF(B64="Dob",2,IF(B64="Stručna sprema",3,IF(B64="Kvalifikacije",4,IF(B64="Iskustvo",5,IF(B64="Spol i dob",6,IF(B64="Spol, dob i stručna sprema",7,IF(B64="Spol, dob, stručna sprema i kvalifikacije",8,IF(B64="Spol, dob, stručna sprema, kvalifikacije i iskustvo",9,IF(B64="Spol i stručna sprema",10,IF(B64="Spol, stručna sprema i kvalifikacije",11,IF(B64="Spol, stručna sprema, kvalifikacije i iskustvo",12,IF(B64="Spol i kvalifikacije",13,IF(B64="Spol, kvalifikacije i iskustvo",14,IF(B64="Dob i stručna sprema",15,IF(B64="Dob, stručna sprema i kvalifikacije",16,IF(B64="Dob, stručna sprema, kvalifikacije i iskustvo",17,IF(B64="Stručna sprema i kvalifikacije",18,IF(B64="Stručna sprema, kvalifikacije i iskustvo",19,IF(B64="Kvalifikacije i iskustvo",20,IF(B64="Ostalo",21,IF(B64="Ništa od navedenog",22,0))))))))))))))))))))))</f>
        <v>9</v>
      </c>
      <c r="D64" s="10" t="s">
        <v>562</v>
      </c>
    </row>
    <row r="65" spans="1:4" ht="41.25" customHeight="1" x14ac:dyDescent="0.2">
      <c r="A65" s="66" t="s">
        <v>233</v>
      </c>
      <c r="B65" s="110" t="s">
        <v>700</v>
      </c>
      <c r="C65" s="57">
        <f>IF(B65="Vlastite Internet stranice",1,IF(B65="ZSE",2,IF(B65="SRPI",3,IF(B65="Vlastite Internet stranice i ZSE",4,IF(B65="Vlastite Internet stranice, ZSE i SRPI",5,IF(B65="Vlastite Internet stranice i SRPI",6,IF(B65="ZSE i SRPI",7,IF(B65="Nije javno objavljeno",8,IF(B65="Ostalo",9,10)))))))))</f>
        <v>8</v>
      </c>
      <c r="D65" s="10" t="s">
        <v>562</v>
      </c>
    </row>
    <row r="66" spans="1:4" ht="37.5" customHeight="1" x14ac:dyDescent="0.2">
      <c r="A66" s="66" t="s">
        <v>234</v>
      </c>
      <c r="B66" s="110" t="s">
        <v>394</v>
      </c>
      <c r="C66" s="57">
        <f>IF(B66="Spol",1,IF(B66="Dob",2,IF(B66="Stručna sprema",3,IF(B66="Kvalifikacije",4,IF(B66="Iskustvo",5,IF(B66="Spol i dob",6,IF(B66="Spol, dob i stručna sprema",7,IF(B66="Spol, dob, stručna sprema i kvalifikacije",8,IF(B66="Spol, dob, stručna sprema, kvalifikacije i iskustvo",9,IF(B66="Spol i stručna sprema",10,IF(B66="Spol, stručna sprema i kvalifikacije",11,IF(B66="Spol, stručna sprema, kvalifikacije i iskustvo",12,IF(B66="Spol i kvalifikacije",13,IF(B66="Spol, kvalifikacije i iskustvo",14,IF(B66="Dob i stručna sprema",15,IF(B66="Dob, stručna sprema i kvalifikacije",16,IF(B66="Dob, stručna sprema, kvalifikacije i iskustvo",17,IF(B66="Stručna sprema i kvalifikacije",18,IF(B66="Stručna sprema, kvalifikacije i iskustvo",19,IF(B66="Kvalifikacije i iskustvo",20,IF(B66="Ostalo",21,IF(B66="Ništa od navedenog",22,0))))))))))))))))))))))</f>
        <v>22</v>
      </c>
      <c r="D66" s="10" t="s">
        <v>562</v>
      </c>
    </row>
    <row r="67" spans="1:4" ht="37.5" customHeight="1" x14ac:dyDescent="0.2">
      <c r="A67" s="66" t="s">
        <v>235</v>
      </c>
      <c r="B67" s="110" t="s">
        <v>701</v>
      </c>
      <c r="C67" s="57">
        <f>IF(B67="Vlastite Internet stranice",1,IF(B67="ZSE",2,IF(B67="SRPI",3,IF(B67="Vlastite Internet stranice i ZSE",4,IF(B67="Vlastite Internet stranice, ZSE i SRPI",5,IF(B67="Vlastite Internet stranice i SRPI",6,IF(B67="ZSE i SRPI",7,IF(B67="Nije javno objavljeno",8,IF(B67="Ostalo",9,10)))))))))</f>
        <v>7</v>
      </c>
      <c r="D67" s="10" t="s">
        <v>562</v>
      </c>
    </row>
    <row r="68" spans="1:4" ht="30" customHeight="1" x14ac:dyDescent="0.2">
      <c r="A68" s="66" t="s">
        <v>236</v>
      </c>
      <c r="B68" s="110" t="s">
        <v>451</v>
      </c>
      <c r="C68" s="57">
        <f>IF(B68="Spol",1,IF(B68="Dob",2,IF(B68="Stručna sprema",3,IF(B68="Kvalifikacije",4,IF(B68="Iskustvo",5,IF(B68="Spol i dob",6,IF(B68="Spol, dob i stručna sprema",7,IF(B68="Spol, dob, stručna sprema i kvalifikacije",8,IF(B68="Spol, dob, stručna sprema, kvalifikacije i iskustvo",9,IF(B68="Spol i stručna sprema",10,IF(B68="Spol, stručna sprema i kvalifikacije",11,IF(B68="Spol, stručna sprema, kvalifikacije i iskustvo",12,IF(B68="Spol i kvalifikacije",13,IF(B68="Spol, kvalifikacije i iskustvo",14,IF(B68="Dob i stručna sprema",15,IF(B68="Dob, stručna sprema i kvalifikacije",16,IF(B68="Dob, stručna sprema, kvalifikacije i iskustvo",17,IF(B68="Stručna sprema i kvalifikacije",18,IF(B68="Stručna sprema, kvalifikacije i iskustvo",19,IF(B68="Kvalifikacije i iskustvo",20,IF(B68="Ostalo",21,IF(B68="Ništa od navedenog",22,0))))))))))))))))))))))</f>
        <v>8</v>
      </c>
      <c r="D68" s="10" t="s">
        <v>562</v>
      </c>
    </row>
    <row r="69" spans="1:4" ht="60" x14ac:dyDescent="0.2">
      <c r="A69" s="66" t="s">
        <v>237</v>
      </c>
      <c r="B69" s="110" t="s">
        <v>676</v>
      </c>
      <c r="C69" s="57">
        <f>IF(B69="DA",1,IF(B69="NE",2,0))</f>
        <v>1</v>
      </c>
      <c r="D69" s="10" t="s">
        <v>643</v>
      </c>
    </row>
    <row r="70" spans="1:4" ht="48" x14ac:dyDescent="0.2">
      <c r="A70" s="67" t="s">
        <v>238</v>
      </c>
      <c r="B70" s="113">
        <v>0.1</v>
      </c>
      <c r="C70" s="57"/>
      <c r="D70" s="10" t="s">
        <v>483</v>
      </c>
    </row>
    <row r="71" spans="1:4" ht="60" x14ac:dyDescent="0.2">
      <c r="A71" s="66" t="s">
        <v>239</v>
      </c>
      <c r="B71" s="110" t="s">
        <v>678</v>
      </c>
      <c r="C71" s="57">
        <f>IF(B71="DA",1,IF(B71="NE",2,0))</f>
        <v>2</v>
      </c>
      <c r="D71" s="10" t="s">
        <v>644</v>
      </c>
    </row>
    <row r="72" spans="1:4" ht="48" x14ac:dyDescent="0.2">
      <c r="A72" s="67" t="s">
        <v>240</v>
      </c>
      <c r="B72" s="113"/>
      <c r="C72" s="57"/>
      <c r="D72" s="10" t="s">
        <v>483</v>
      </c>
    </row>
    <row r="73" spans="1:4" ht="60" x14ac:dyDescent="0.2">
      <c r="A73" s="66" t="s">
        <v>241</v>
      </c>
      <c r="B73" s="110" t="s">
        <v>678</v>
      </c>
      <c r="C73" s="57">
        <f>IF(B73="DA",1,IF(B73="NE",2,0))</f>
        <v>2</v>
      </c>
      <c r="D73" s="10" t="s">
        <v>645</v>
      </c>
    </row>
    <row r="74" spans="1:4" ht="48" x14ac:dyDescent="0.2">
      <c r="A74" s="67" t="s">
        <v>242</v>
      </c>
      <c r="B74" s="113"/>
      <c r="C74" s="57"/>
      <c r="D74" s="10" t="s">
        <v>483</v>
      </c>
    </row>
    <row r="75" spans="1:4" ht="60" x14ac:dyDescent="0.2">
      <c r="A75" s="66" t="s">
        <v>243</v>
      </c>
      <c r="B75" s="110" t="s">
        <v>676</v>
      </c>
      <c r="C75" s="57">
        <f>IF(B75="DA",1,IF(B75="NE",2,0))</f>
        <v>1</v>
      </c>
      <c r="D75" s="10" t="s">
        <v>646</v>
      </c>
    </row>
    <row r="76" spans="1:4" ht="48" x14ac:dyDescent="0.2">
      <c r="A76" s="67" t="s">
        <v>244</v>
      </c>
      <c r="B76" s="113">
        <v>49.69</v>
      </c>
      <c r="C76" s="57"/>
      <c r="D76" s="10" t="s">
        <v>483</v>
      </c>
    </row>
    <row r="77" spans="1:4" ht="60" x14ac:dyDescent="0.2">
      <c r="A77" s="66" t="s">
        <v>245</v>
      </c>
      <c r="B77" s="110" t="s">
        <v>678</v>
      </c>
      <c r="C77" s="57">
        <f>IF(B77="DA",1,IF(B77="NE",2,0))</f>
        <v>2</v>
      </c>
      <c r="D77" s="10" t="s">
        <v>647</v>
      </c>
    </row>
    <row r="78" spans="1:4" ht="48" x14ac:dyDescent="0.2">
      <c r="A78" s="67" t="s">
        <v>246</v>
      </c>
      <c r="B78" s="113"/>
      <c r="C78" s="57"/>
      <c r="D78" s="10" t="s">
        <v>585</v>
      </c>
    </row>
    <row r="79" spans="1:4" ht="60" x14ac:dyDescent="0.2">
      <c r="A79" s="66" t="s">
        <v>247</v>
      </c>
      <c r="B79" s="110" t="s">
        <v>678</v>
      </c>
      <c r="C79" s="57">
        <f>IF(B79="DA",1,IF(B79="NE",2,0))</f>
        <v>2</v>
      </c>
      <c r="D79" s="10" t="s">
        <v>648</v>
      </c>
    </row>
    <row r="80" spans="1:4" ht="48.75" customHeight="1" x14ac:dyDescent="0.2">
      <c r="A80" s="67" t="s">
        <v>248</v>
      </c>
      <c r="B80" s="113"/>
      <c r="C80" s="57"/>
      <c r="D80" s="10" t="s">
        <v>483</v>
      </c>
    </row>
    <row r="108" spans="1:1" x14ac:dyDescent="0.2">
      <c r="A108" s="104" t="s">
        <v>363</v>
      </c>
    </row>
    <row r="109" spans="1:1" x14ac:dyDescent="0.2">
      <c r="A109" s="104" t="s">
        <v>364</v>
      </c>
    </row>
    <row r="110" spans="1:1" x14ac:dyDescent="0.2">
      <c r="A110" s="104" t="s">
        <v>410</v>
      </c>
    </row>
    <row r="111" spans="1:1" x14ac:dyDescent="0.2">
      <c r="A111" s="104" t="s">
        <v>453</v>
      </c>
    </row>
    <row r="112" spans="1:1" x14ac:dyDescent="0.2">
      <c r="A112" s="104" t="s">
        <v>409</v>
      </c>
    </row>
    <row r="113" spans="1:1" x14ac:dyDescent="0.2">
      <c r="A113" s="104" t="s">
        <v>408</v>
      </c>
    </row>
    <row r="114" spans="1:1" x14ac:dyDescent="0.2">
      <c r="A114" s="104" t="s">
        <v>407</v>
      </c>
    </row>
    <row r="115" spans="1:1" x14ac:dyDescent="0.2">
      <c r="A115" s="104" t="s">
        <v>451</v>
      </c>
    </row>
    <row r="116" spans="1:1" x14ac:dyDescent="0.2">
      <c r="A116" s="104" t="s">
        <v>452</v>
      </c>
    </row>
    <row r="117" spans="1:1" x14ac:dyDescent="0.2">
      <c r="A117" s="104" t="s">
        <v>406</v>
      </c>
    </row>
    <row r="118" spans="1:1" x14ac:dyDescent="0.2">
      <c r="A118" s="104" t="s">
        <v>405</v>
      </c>
    </row>
    <row r="119" spans="1:1" x14ac:dyDescent="0.2">
      <c r="A119" s="104" t="s">
        <v>404</v>
      </c>
    </row>
    <row r="120" spans="1:1" x14ac:dyDescent="0.2">
      <c r="A120" s="104" t="s">
        <v>403</v>
      </c>
    </row>
    <row r="121" spans="1:1" x14ac:dyDescent="0.2">
      <c r="A121" s="104" t="s">
        <v>402</v>
      </c>
    </row>
    <row r="122" spans="1:1" x14ac:dyDescent="0.2">
      <c r="A122" s="104" t="s">
        <v>401</v>
      </c>
    </row>
    <row r="123" spans="1:1" x14ac:dyDescent="0.2">
      <c r="A123" s="104" t="s">
        <v>400</v>
      </c>
    </row>
    <row r="124" spans="1:1" x14ac:dyDescent="0.2">
      <c r="A124" s="104" t="s">
        <v>399</v>
      </c>
    </row>
    <row r="125" spans="1:1" x14ac:dyDescent="0.2">
      <c r="A125" s="104" t="s">
        <v>398</v>
      </c>
    </row>
    <row r="126" spans="1:1" x14ac:dyDescent="0.2">
      <c r="A126" s="104" t="s">
        <v>397</v>
      </c>
    </row>
    <row r="127" spans="1:1" x14ac:dyDescent="0.2">
      <c r="A127" s="104" t="s">
        <v>396</v>
      </c>
    </row>
    <row r="128" spans="1:1" x14ac:dyDescent="0.2">
      <c r="A128" s="104" t="s">
        <v>395</v>
      </c>
    </row>
    <row r="129" spans="1:1" x14ac:dyDescent="0.2">
      <c r="A129" s="104" t="s">
        <v>394</v>
      </c>
    </row>
  </sheetData>
  <sheetProtection algorithmName="SHA-512" hashValue="bvqhpqMWqO6/Bn5HeRtmuQcoRDwMooPQKNFOxgD4TgNsc/s+SgnB2jUna9eumfvMCB3mVS0N/MRwccaqlD2emQ==" saltValue="bGuhh0cVpLG84IieSKAi8w==" spinCount="100000" sheet="1" objects="1" scenarios="1"/>
  <conditionalFormatting sqref="A3:D3">
    <cfRule type="expression" dxfId="97" priority="21">
      <formula>$B$2="NE"</formula>
    </cfRule>
  </conditionalFormatting>
  <conditionalFormatting sqref="A5:D5">
    <cfRule type="expression" dxfId="96" priority="20">
      <formula>$B$4="NE"</formula>
    </cfRule>
  </conditionalFormatting>
  <conditionalFormatting sqref="A10:D12">
    <cfRule type="expression" dxfId="95" priority="19">
      <formula>$B$9="NE"</formula>
    </cfRule>
  </conditionalFormatting>
  <conditionalFormatting sqref="A14:D16">
    <cfRule type="expression" dxfId="94" priority="18">
      <formula>$B$13="NE"</formula>
    </cfRule>
  </conditionalFormatting>
  <conditionalFormatting sqref="A18:D20">
    <cfRule type="expression" dxfId="93" priority="17">
      <formula>$B$17="NE"</formula>
    </cfRule>
  </conditionalFormatting>
  <conditionalFormatting sqref="A22:D22">
    <cfRule type="expression" dxfId="92" priority="16">
      <formula>$B$21="NE"</formula>
    </cfRule>
  </conditionalFormatting>
  <conditionalFormatting sqref="A24:D26">
    <cfRule type="expression" dxfId="91" priority="15">
      <formula>$B$23="NE"</formula>
    </cfRule>
  </conditionalFormatting>
  <conditionalFormatting sqref="A33:D36">
    <cfRule type="expression" dxfId="90" priority="14">
      <formula>$B$32="NE"</formula>
    </cfRule>
  </conditionalFormatting>
  <conditionalFormatting sqref="A28:D31">
    <cfRule type="expression" dxfId="89" priority="13">
      <formula>$B$27="NE"</formula>
    </cfRule>
  </conditionalFormatting>
  <conditionalFormatting sqref="A38:D40">
    <cfRule type="expression" dxfId="88" priority="12">
      <formula>$B$37="NE"</formula>
    </cfRule>
  </conditionalFormatting>
  <conditionalFormatting sqref="A42:D44">
    <cfRule type="expression" dxfId="87" priority="11">
      <formula>$B$41="NE"</formula>
    </cfRule>
  </conditionalFormatting>
  <conditionalFormatting sqref="A46:D46">
    <cfRule type="expression" dxfId="86" priority="10">
      <formula>$B$45="NE"</formula>
    </cfRule>
  </conditionalFormatting>
  <conditionalFormatting sqref="A48:D50">
    <cfRule type="expression" dxfId="85" priority="9">
      <formula>$B$47="NE"</formula>
    </cfRule>
  </conditionalFormatting>
  <conditionalFormatting sqref="A52:D55">
    <cfRule type="expression" dxfId="84" priority="8">
      <formula>$B$51="NE"</formula>
    </cfRule>
  </conditionalFormatting>
  <conditionalFormatting sqref="A57:D60">
    <cfRule type="expression" dxfId="83" priority="7">
      <formula>$B$56="NE"</formula>
    </cfRule>
  </conditionalFormatting>
  <conditionalFormatting sqref="A70:D70">
    <cfRule type="expression" dxfId="82" priority="6">
      <formula>$B$69="NE"</formula>
    </cfRule>
  </conditionalFormatting>
  <conditionalFormatting sqref="A72:D72">
    <cfRule type="expression" dxfId="81" priority="5">
      <formula>$B$71="NE"</formula>
    </cfRule>
  </conditionalFormatting>
  <conditionalFormatting sqref="A74:D74">
    <cfRule type="expression" dxfId="80" priority="4">
      <formula>$B$73="NE"</formula>
    </cfRule>
  </conditionalFormatting>
  <conditionalFormatting sqref="A76:D76">
    <cfRule type="expression" dxfId="79" priority="3">
      <formula>$B$75="NE"</formula>
    </cfRule>
  </conditionalFormatting>
  <conditionalFormatting sqref="A78:D78">
    <cfRule type="expression" dxfId="78" priority="2">
      <formula>$B$77="NE"</formula>
    </cfRule>
  </conditionalFormatting>
  <conditionalFormatting sqref="A80:D80">
    <cfRule type="expression" dxfId="77" priority="1">
      <formula>$B$79="NE"</formula>
    </cfRule>
  </conditionalFormatting>
  <dataValidations count="7">
    <dataValidation type="list" allowBlank="1" showInputMessage="1" showErrorMessage="1" sqref="B31" xr:uid="{00000000-0002-0000-0700-000000000000}">
      <formula1>"gruba povreda dužnosti,nesposobnost za uredno obavljanje poslova društva,izglasavanje nepovjerenja u GS društva,ostalo"</formula1>
    </dataValidation>
    <dataValidation type="list" allowBlank="1" showInputMessage="1" showErrorMessage="1" sqref="B36" xr:uid="{00000000-0002-0000-0700-000001000000}">
      <formula1>"osobni razlozi,promjena NO,promjena dioničarske strukture,osobni razlozi i promjena NO,osobni razlozi i promjena dioničarske strukture,promjena NO i dioničarske strukture, promjena NO i dioničarske strukture i osobni razlozi, ništa od navedenog,ostalo"</formula1>
    </dataValidation>
    <dataValidation type="list" allowBlank="1" showInputMessage="1" showErrorMessage="1" sqref="B60" xr:uid="{00000000-0002-0000-0700-000002000000}">
      <formula1>"osobni razlozi,promjena dioničarske strukture,osobni razlozi i promjena dioničarske strukture,ništa od navedenog,ostalo"</formula1>
    </dataValidation>
    <dataValidation type="list" allowBlank="1" showInputMessage="1" showErrorMessage="1" sqref="B64 B62 B66 B68" xr:uid="{00000000-0002-0000-0700-000003000000}">
      <formula1>$A$108:$A$129</formula1>
    </dataValidation>
    <dataValidation type="list" allowBlank="1" showInputMessage="1" showErrorMessage="1" sqref="B2 B77 B4 B6:B9 B13 B17 B21 B23 B27 B32 B37 B41 B45 B47 B51 B69 B56 B71 B75 B73 B79" xr:uid="{00000000-0002-0000-0700-000004000000}">
      <formula1>"DA,NE"</formula1>
    </dataValidation>
    <dataValidation type="list" allowBlank="1" showInputMessage="1" showErrorMessage="1" sqref="B55" xr:uid="{00000000-0002-0000-0700-000005000000}">
      <formula1>"gruba povreda dužnosti,nesposobnost za uredno obavljanje poslova društva,izglasavanje nepovjerenja u GS društva,opoziv od strane suda,ostalo"</formula1>
    </dataValidation>
    <dataValidation type="list" allowBlank="1" showInputMessage="1" showErrorMessage="1" sqref="B61 B63 B65 B67" xr:uid="{00000000-0002-0000-0700-000006000000}">
      <mc:AlternateContent xmlns:x12ac="http://schemas.microsoft.com/office/spreadsheetml/2011/1/ac" xmlns:mc="http://schemas.openxmlformats.org/markup-compatibility/2006">
        <mc:Choice Requires="x12ac">
          <x12ac:list>Vlastite internet stranice,ZSE,SRPI,Vlastite internet stranice i ZSE,"Vlastite internet stranice, ZSE i SRPI",Vlastite internet stranice i SRPI,ZSE i SRPI,Nije javno objavljeno,Ostalo</x12ac:list>
        </mc:Choice>
        <mc:Fallback>
          <formula1>"Vlastite internet stranice,ZSE,SRPI,Vlastite internet stranice i ZSE,Vlastite internet stranice, ZSE i SRPI,Vlastite internet stranice i SRPI,ZSE i SRPI,Nije javno objavljeno,Ostalo"</formula1>
        </mc:Fallback>
      </mc:AlternateContent>
    </dataValidation>
  </dataValidation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dimension ref="A1:E44"/>
  <sheetViews>
    <sheetView showGridLines="0" topLeftCell="A37" workbookViewId="0">
      <selection sqref="A1:B1048576"/>
    </sheetView>
  </sheetViews>
  <sheetFormatPr defaultRowHeight="12" x14ac:dyDescent="0.25"/>
  <cols>
    <col min="1" max="1" width="35" style="11" customWidth="1"/>
    <col min="2" max="2" width="18.140625" style="11" customWidth="1"/>
    <col min="3" max="3" width="10.7109375" style="11" hidden="1" customWidth="1"/>
    <col min="4" max="4" width="61.5703125" style="11" customWidth="1"/>
    <col min="5" max="16384" width="9.140625" style="11"/>
  </cols>
  <sheetData>
    <row r="1" spans="1:5" ht="27.75" customHeight="1" x14ac:dyDescent="0.25">
      <c r="A1" s="1" t="s">
        <v>0</v>
      </c>
      <c r="B1" s="1" t="s">
        <v>1</v>
      </c>
      <c r="C1" s="1" t="s">
        <v>303</v>
      </c>
      <c r="D1" s="1" t="s">
        <v>413</v>
      </c>
    </row>
    <row r="2" spans="1:5" ht="84" x14ac:dyDescent="0.25">
      <c r="A2" s="39" t="s">
        <v>249</v>
      </c>
      <c r="B2" s="79" t="s">
        <v>678</v>
      </c>
      <c r="C2" s="54">
        <f>IF(B2="DA",1,IF(B2="NE",2,0))</f>
        <v>2</v>
      </c>
      <c r="D2" s="12" t="s">
        <v>582</v>
      </c>
    </row>
    <row r="3" spans="1:5" ht="29.25" customHeight="1" x14ac:dyDescent="0.25">
      <c r="A3" s="40" t="s">
        <v>250</v>
      </c>
      <c r="B3" s="79"/>
      <c r="C3" s="54">
        <f>IF(B3="Vlastite Internet stranice",1,IF(B3="ZSE",2,IF(B3="SRPI",3,IF(B3="Vlastite Internet stranice i ZSE",4,IF(B3="Vlastite Internet stranice, ZSE i SRPI",5,IF(B3="Vlastite Internet stranice i SRPI",6,IF(B3="ZSE i SRPI",7,IF(B3="Nije javno objavljeno",8,IF(B3="Ostalo",9,10)))))))))</f>
        <v>10</v>
      </c>
      <c r="D3" s="12" t="s">
        <v>480</v>
      </c>
    </row>
    <row r="4" spans="1:5" ht="84" x14ac:dyDescent="0.25">
      <c r="A4" s="39" t="s">
        <v>251</v>
      </c>
      <c r="B4" s="80" t="s">
        <v>678</v>
      </c>
      <c r="C4" s="54">
        <f>IF(B4="DA",1,IF(B4="NE",2,0))</f>
        <v>2</v>
      </c>
      <c r="D4" s="12" t="s">
        <v>583</v>
      </c>
      <c r="E4" s="25"/>
    </row>
    <row r="5" spans="1:5" ht="40.5" customHeight="1" x14ac:dyDescent="0.25">
      <c r="A5" s="39" t="s">
        <v>252</v>
      </c>
      <c r="B5" s="80" t="s">
        <v>701</v>
      </c>
      <c r="C5" s="54">
        <f>IF(B5="Vlastite Internet stranice",1,IF(B5="ZSE",2,IF(B5="SRPI",3,IF(B5="Vlastite Internet stranice i ZSE",4,IF(B5="Vlastite Internet stranice, ZSE i SRPI",5,IF(B5="Vlastite Internet stranice i SRPI",6,IF(B5="ZSE i SRPI",7,IF(B5="Nije javno objavljeno",8,IF(B5="Ostalo",9,10)))))))))</f>
        <v>7</v>
      </c>
      <c r="D5" s="12" t="s">
        <v>480</v>
      </c>
    </row>
    <row r="6" spans="1:5" ht="55.5" customHeight="1" x14ac:dyDescent="0.25">
      <c r="A6" s="40" t="s">
        <v>253</v>
      </c>
      <c r="B6" s="79" t="s">
        <v>676</v>
      </c>
      <c r="C6" s="53">
        <f>IF(B6="DA",1,IF(B6="NE",2,0))</f>
        <v>1</v>
      </c>
      <c r="D6" s="6" t="s">
        <v>584</v>
      </c>
    </row>
    <row r="7" spans="1:5" ht="48" x14ac:dyDescent="0.25">
      <c r="A7" s="41" t="s">
        <v>254</v>
      </c>
      <c r="B7" s="77">
        <v>1732820.1</v>
      </c>
      <c r="C7" s="54"/>
      <c r="D7" s="12" t="s">
        <v>585</v>
      </c>
    </row>
    <row r="8" spans="1:5" ht="48" x14ac:dyDescent="0.25">
      <c r="A8" s="41" t="s">
        <v>255</v>
      </c>
      <c r="B8" s="77">
        <v>0</v>
      </c>
      <c r="C8" s="54"/>
      <c r="D8" s="12" t="s">
        <v>585</v>
      </c>
    </row>
    <row r="9" spans="1:5" ht="48" x14ac:dyDescent="0.25">
      <c r="A9" s="40" t="s">
        <v>284</v>
      </c>
      <c r="B9" s="79" t="s">
        <v>678</v>
      </c>
      <c r="C9" s="54">
        <f>IF(B9="DA",1,IF(B9="NE",2,0))</f>
        <v>2</v>
      </c>
      <c r="D9" s="12" t="s">
        <v>649</v>
      </c>
    </row>
    <row r="10" spans="1:5" s="16" customFormat="1" ht="48" x14ac:dyDescent="0.25">
      <c r="A10" s="42" t="s">
        <v>256</v>
      </c>
      <c r="B10" s="82"/>
      <c r="C10" s="54"/>
      <c r="D10" s="12" t="s">
        <v>543</v>
      </c>
    </row>
    <row r="11" spans="1:5" ht="72" x14ac:dyDescent="0.25">
      <c r="A11" s="40" t="s">
        <v>285</v>
      </c>
      <c r="B11" s="79" t="s">
        <v>678</v>
      </c>
      <c r="C11" s="54">
        <f>IF(B11="DA",1,IF(B11="NE",2,0))</f>
        <v>2</v>
      </c>
      <c r="D11" s="12" t="s">
        <v>671</v>
      </c>
    </row>
    <row r="12" spans="1:5" ht="48" x14ac:dyDescent="0.25">
      <c r="A12" s="41" t="s">
        <v>257</v>
      </c>
      <c r="B12" s="78"/>
      <c r="C12" s="54"/>
      <c r="D12" s="12" t="s">
        <v>493</v>
      </c>
    </row>
    <row r="13" spans="1:5" ht="60" x14ac:dyDescent="0.25">
      <c r="A13" s="41" t="s">
        <v>258</v>
      </c>
      <c r="B13" s="85"/>
      <c r="C13" s="54"/>
      <c r="D13" s="12" t="s">
        <v>586</v>
      </c>
    </row>
    <row r="14" spans="1:5" ht="48" x14ac:dyDescent="0.25">
      <c r="A14" s="40" t="s">
        <v>259</v>
      </c>
      <c r="B14" s="79" t="s">
        <v>678</v>
      </c>
      <c r="C14" s="54">
        <f>IF(B14="DA",1,IF(B14="NE",2,0))</f>
        <v>2</v>
      </c>
      <c r="D14" s="12" t="s">
        <v>650</v>
      </c>
    </row>
    <row r="15" spans="1:5" ht="48" x14ac:dyDescent="0.25">
      <c r="A15" s="42" t="s">
        <v>260</v>
      </c>
      <c r="B15" s="82"/>
      <c r="C15" s="54"/>
      <c r="D15" s="12" t="s">
        <v>543</v>
      </c>
    </row>
    <row r="16" spans="1:5" ht="48" x14ac:dyDescent="0.25">
      <c r="A16" s="40" t="s">
        <v>261</v>
      </c>
      <c r="B16" s="79" t="s">
        <v>676</v>
      </c>
      <c r="C16" s="54">
        <f>IF(B16="DA",1,IF(B16="NE",2,0))</f>
        <v>1</v>
      </c>
      <c r="D16" s="12" t="s">
        <v>652</v>
      </c>
    </row>
    <row r="17" spans="1:4" ht="48" x14ac:dyDescent="0.25">
      <c r="A17" s="41" t="s">
        <v>262</v>
      </c>
      <c r="B17" s="77">
        <v>715523.53</v>
      </c>
      <c r="C17" s="54"/>
      <c r="D17" s="12" t="s">
        <v>543</v>
      </c>
    </row>
    <row r="18" spans="1:4" ht="48" x14ac:dyDescent="0.25">
      <c r="A18" s="40" t="s">
        <v>263</v>
      </c>
      <c r="B18" s="79" t="s">
        <v>676</v>
      </c>
      <c r="C18" s="54">
        <f>IF(B18="DA",1,IF(B18="NE",2,0))</f>
        <v>1</v>
      </c>
      <c r="D18" s="12" t="s">
        <v>651</v>
      </c>
    </row>
    <row r="19" spans="1:4" ht="48" x14ac:dyDescent="0.25">
      <c r="A19" s="41" t="s">
        <v>264</v>
      </c>
      <c r="B19" s="77">
        <v>5500</v>
      </c>
      <c r="C19" s="54"/>
      <c r="D19" s="12" t="s">
        <v>543</v>
      </c>
    </row>
    <row r="20" spans="1:4" ht="24" x14ac:dyDescent="0.25">
      <c r="A20" s="40" t="s">
        <v>265</v>
      </c>
      <c r="B20" s="79" t="s">
        <v>678</v>
      </c>
      <c r="C20" s="54">
        <f>IF(B20="DA",1,IF(B20="NE",2,0))</f>
        <v>2</v>
      </c>
      <c r="D20" s="12" t="s">
        <v>552</v>
      </c>
    </row>
    <row r="21" spans="1:4" s="25" customFormat="1" ht="84" x14ac:dyDescent="0.25">
      <c r="A21" s="39" t="s">
        <v>266</v>
      </c>
      <c r="B21" s="76" t="s">
        <v>678</v>
      </c>
      <c r="C21" s="54">
        <f>IF(B21="DA",1,IF(B21="NE",2,0))</f>
        <v>2</v>
      </c>
      <c r="D21" s="12" t="s">
        <v>587</v>
      </c>
    </row>
    <row r="22" spans="1:4" ht="24" x14ac:dyDescent="0.25">
      <c r="A22" s="40" t="s">
        <v>267</v>
      </c>
      <c r="B22" s="79"/>
      <c r="C22" s="54">
        <f>IF(B22="Vlastite Internet stranice",1,IF(B22="ZSE",2,IF(B22="SRPI",3,IF(B22="Vlastite Internet stranice i ZSE",4,IF(B22="Vlastite Internet stranice, ZSE i SRPI",5,IF(B22="Vlastite Internet stranice i SRPI",6,IF(B22="ZSE i SRPI",7,IF(B22="Nije javno objavljeno",8,IF(B22="Ostalo",9,10)))))))))</f>
        <v>10</v>
      </c>
      <c r="D22" s="12" t="s">
        <v>480</v>
      </c>
    </row>
    <row r="23" spans="1:4" s="25" customFormat="1" ht="37.5" customHeight="1" x14ac:dyDescent="0.25">
      <c r="A23" s="40" t="s">
        <v>268</v>
      </c>
      <c r="B23" s="103" t="s">
        <v>706</v>
      </c>
      <c r="C23" s="54">
        <f>IF(B23="Statut",1,IF(B23="Glavna skupština",2,IF(B23="Ostalo",3,4)))</f>
        <v>2</v>
      </c>
      <c r="D23" s="12" t="s">
        <v>588</v>
      </c>
    </row>
    <row r="24" spans="1:4" ht="84" x14ac:dyDescent="0.25">
      <c r="A24" s="39" t="s">
        <v>269</v>
      </c>
      <c r="B24" s="79" t="s">
        <v>678</v>
      </c>
      <c r="C24" s="54">
        <f>IF(B24="DA",1,IF(B24="NE",2,0))</f>
        <v>2</v>
      </c>
      <c r="D24" s="12" t="s">
        <v>589</v>
      </c>
    </row>
    <row r="25" spans="1:4" ht="43.5" customHeight="1" x14ac:dyDescent="0.25">
      <c r="A25" s="70" t="s">
        <v>378</v>
      </c>
      <c r="B25" s="79"/>
      <c r="C25" s="54">
        <f>IF(B25="Vlastite Internet stranice",1,IF(B25="ZSE",2,IF(B25="SRPI",3,IF(B25="Vlastite Internet stranice i ZSE",4,IF(B25="Vlastite Internet stranice, ZSE i SRPI",5,IF(B25="Vlastite Internet stranice i SRPI",6,IF(B25="ZSE i SRPI",7,IF(B25="Nije javno objavljeno",8,IF(B25="Ostalo",9,10)))))))))</f>
        <v>10</v>
      </c>
      <c r="D25" s="12" t="s">
        <v>480</v>
      </c>
    </row>
    <row r="26" spans="1:4" ht="53.25" customHeight="1" x14ac:dyDescent="0.25">
      <c r="A26" s="39" t="s">
        <v>270</v>
      </c>
      <c r="B26" s="79" t="s">
        <v>676</v>
      </c>
      <c r="C26" s="54">
        <f>IF(B26="DA",1,IF(B26="NE",2,0))</f>
        <v>1</v>
      </c>
      <c r="D26" s="12" t="s">
        <v>590</v>
      </c>
    </row>
    <row r="27" spans="1:4" ht="51" customHeight="1" x14ac:dyDescent="0.25">
      <c r="A27" s="41" t="s">
        <v>271</v>
      </c>
      <c r="B27" s="77">
        <v>120378</v>
      </c>
      <c r="C27" s="54"/>
      <c r="D27" s="12" t="s">
        <v>543</v>
      </c>
    </row>
    <row r="28" spans="1:4" ht="52.5" customHeight="1" x14ac:dyDescent="0.25">
      <c r="A28" s="39" t="s">
        <v>272</v>
      </c>
      <c r="B28" s="79" t="s">
        <v>678</v>
      </c>
      <c r="C28" s="54">
        <f>IF(B28="DA",1,IF(B28="NE",2,0))</f>
        <v>2</v>
      </c>
      <c r="D28" s="12" t="s">
        <v>591</v>
      </c>
    </row>
    <row r="29" spans="1:4" ht="50.25" customHeight="1" x14ac:dyDescent="0.25">
      <c r="A29" s="41" t="s">
        <v>273</v>
      </c>
      <c r="B29" s="77"/>
      <c r="C29" s="54"/>
      <c r="D29" s="12" t="s">
        <v>543</v>
      </c>
    </row>
    <row r="30" spans="1:4" s="25" customFormat="1" ht="42.75" customHeight="1" x14ac:dyDescent="0.25">
      <c r="A30" s="40" t="s">
        <v>274</v>
      </c>
      <c r="B30" s="76" t="s">
        <v>678</v>
      </c>
      <c r="C30" s="54">
        <f>IF(B30="DA",1,IF(B30="NE",2,0))</f>
        <v>2</v>
      </c>
      <c r="D30" s="12" t="s">
        <v>552</v>
      </c>
    </row>
    <row r="31" spans="1:4" ht="72" x14ac:dyDescent="0.25">
      <c r="A31" s="39" t="s">
        <v>275</v>
      </c>
      <c r="B31" s="79" t="s">
        <v>676</v>
      </c>
      <c r="C31" s="54">
        <f>IF(B31="DA",1,IF(B31="NE",2,0))</f>
        <v>1</v>
      </c>
      <c r="D31" s="6" t="s">
        <v>653</v>
      </c>
    </row>
    <row r="32" spans="1:4" ht="53.25" customHeight="1" x14ac:dyDescent="0.25">
      <c r="A32" s="41" t="s">
        <v>276</v>
      </c>
      <c r="B32" s="77">
        <v>2128501.3199999998</v>
      </c>
      <c r="C32" s="54"/>
      <c r="D32" s="6" t="s">
        <v>483</v>
      </c>
    </row>
    <row r="33" spans="1:4" ht="52.5" customHeight="1" x14ac:dyDescent="0.25">
      <c r="A33" s="41" t="s">
        <v>277</v>
      </c>
      <c r="B33" s="77">
        <v>0</v>
      </c>
      <c r="C33" s="54"/>
      <c r="D33" s="6" t="s">
        <v>483</v>
      </c>
    </row>
    <row r="34" spans="1:4" ht="48" x14ac:dyDescent="0.25">
      <c r="A34" s="40" t="s">
        <v>286</v>
      </c>
      <c r="B34" s="79" t="s">
        <v>678</v>
      </c>
      <c r="C34" s="54">
        <f>IF(B34="DA",1,IF(B34="NE",2,0))</f>
        <v>2</v>
      </c>
      <c r="D34" s="12" t="s">
        <v>654</v>
      </c>
    </row>
    <row r="35" spans="1:4" ht="48" x14ac:dyDescent="0.25">
      <c r="A35" s="42" t="s">
        <v>288</v>
      </c>
      <c r="B35" s="77"/>
      <c r="C35" s="54"/>
      <c r="D35" s="12" t="s">
        <v>543</v>
      </c>
    </row>
    <row r="36" spans="1:4" ht="72" x14ac:dyDescent="0.25">
      <c r="A36" s="40" t="s">
        <v>287</v>
      </c>
      <c r="B36" s="79" t="s">
        <v>678</v>
      </c>
      <c r="C36" s="54">
        <f>IF(B36="DA",1,IF(B36="NE",2,0))</f>
        <v>2</v>
      </c>
      <c r="D36" s="12" t="s">
        <v>672</v>
      </c>
    </row>
    <row r="37" spans="1:4" ht="48" x14ac:dyDescent="0.25">
      <c r="A37" s="69" t="s">
        <v>460</v>
      </c>
      <c r="B37" s="78"/>
      <c r="C37" s="54"/>
      <c r="D37" s="9" t="s">
        <v>593</v>
      </c>
    </row>
    <row r="38" spans="1:4" ht="60" x14ac:dyDescent="0.25">
      <c r="A38" s="42" t="s">
        <v>377</v>
      </c>
      <c r="B38" s="77"/>
      <c r="C38" s="54"/>
      <c r="D38" s="12" t="s">
        <v>586</v>
      </c>
    </row>
    <row r="39" spans="1:4" ht="54" customHeight="1" x14ac:dyDescent="0.25">
      <c r="A39" s="40" t="s">
        <v>278</v>
      </c>
      <c r="B39" s="79" t="s">
        <v>678</v>
      </c>
      <c r="C39" s="54">
        <f>IF(B39="DA",1,IF(B39="NE",2,0))</f>
        <v>2</v>
      </c>
      <c r="D39" s="12" t="s">
        <v>655</v>
      </c>
    </row>
    <row r="40" spans="1:4" ht="51" customHeight="1" x14ac:dyDescent="0.25">
      <c r="A40" s="41" t="s">
        <v>279</v>
      </c>
      <c r="B40" s="77"/>
      <c r="C40" s="54"/>
      <c r="D40" s="12" t="s">
        <v>563</v>
      </c>
    </row>
    <row r="41" spans="1:4" ht="54" customHeight="1" x14ac:dyDescent="0.25">
      <c r="A41" s="40" t="s">
        <v>280</v>
      </c>
      <c r="B41" s="79" t="s">
        <v>676</v>
      </c>
      <c r="C41" s="54">
        <f>IF(B41="DA",1,IF(B41="NE",2,0))</f>
        <v>1</v>
      </c>
      <c r="D41" s="12" t="s">
        <v>595</v>
      </c>
    </row>
    <row r="42" spans="1:4" ht="48.75" customHeight="1" x14ac:dyDescent="0.25">
      <c r="A42" s="41" t="s">
        <v>281</v>
      </c>
      <c r="B42" s="77">
        <v>245531.42</v>
      </c>
      <c r="C42" s="54"/>
      <c r="D42" s="12" t="s">
        <v>543</v>
      </c>
    </row>
    <row r="43" spans="1:4" ht="48" x14ac:dyDescent="0.25">
      <c r="A43" s="40" t="s">
        <v>282</v>
      </c>
      <c r="B43" s="79" t="s">
        <v>676</v>
      </c>
      <c r="C43" s="54">
        <f>IF(B43="DA",1,IF(B43="NE",2,0))</f>
        <v>1</v>
      </c>
      <c r="D43" s="12" t="s">
        <v>594</v>
      </c>
    </row>
    <row r="44" spans="1:4" ht="72" x14ac:dyDescent="0.25">
      <c r="A44" s="41" t="s">
        <v>283</v>
      </c>
      <c r="B44" s="77">
        <v>32000</v>
      </c>
      <c r="C44" s="54"/>
      <c r="D44" s="12" t="s">
        <v>592</v>
      </c>
    </row>
  </sheetData>
  <sheetProtection algorithmName="SHA-512" hashValue="0U3jH8KdFjve7MAS3J5D/diepH+lc/tu+od2GYr0Emg0MsbymoPw+d+WyRTqyTUlSaU/x7IE/S2Ic9EmXpaRMw==" saltValue="C6k5VjyLn/wgyuKs8J+qiw==" spinCount="100000" sheet="1" objects="1" scenarios="1"/>
  <conditionalFormatting sqref="A3:D3">
    <cfRule type="expression" dxfId="76" priority="19">
      <formula>$B$2="NE"</formula>
    </cfRule>
  </conditionalFormatting>
  <conditionalFormatting sqref="A5:D5">
    <cfRule type="expression" dxfId="75" priority="18">
      <formula>$B$4="NE"</formula>
    </cfRule>
  </conditionalFormatting>
  <conditionalFormatting sqref="A7:D8">
    <cfRule type="expression" dxfId="74" priority="17">
      <formula>$B$6="NE"</formula>
    </cfRule>
  </conditionalFormatting>
  <conditionalFormatting sqref="A10:D10">
    <cfRule type="expression" dxfId="73" priority="16">
      <formula>$B$9="NE"</formula>
    </cfRule>
  </conditionalFormatting>
  <conditionalFormatting sqref="A12:D13">
    <cfRule type="expression" dxfId="72" priority="15">
      <formula>$B$11="NE"</formula>
    </cfRule>
  </conditionalFormatting>
  <conditionalFormatting sqref="A15:D15">
    <cfRule type="expression" dxfId="71" priority="14">
      <formula>$B$14="NE"</formula>
    </cfRule>
  </conditionalFormatting>
  <conditionalFormatting sqref="A17:D17">
    <cfRule type="expression" dxfId="70" priority="13">
      <formula>$B$16="NE"</formula>
    </cfRule>
  </conditionalFormatting>
  <conditionalFormatting sqref="A19:D19">
    <cfRule type="expression" dxfId="69" priority="12">
      <formula>$B$18="NE"</formula>
    </cfRule>
  </conditionalFormatting>
  <conditionalFormatting sqref="A25:D25">
    <cfRule type="expression" dxfId="68" priority="11">
      <formula>$B$24="NE"</formula>
    </cfRule>
  </conditionalFormatting>
  <conditionalFormatting sqref="A27:D27">
    <cfRule type="expression" dxfId="67" priority="10">
      <formula>$B$26="NE"</formula>
    </cfRule>
  </conditionalFormatting>
  <conditionalFormatting sqref="A29:D29">
    <cfRule type="expression" dxfId="66" priority="9">
      <formula>$B$28="NE"</formula>
    </cfRule>
  </conditionalFormatting>
  <conditionalFormatting sqref="A32:D33">
    <cfRule type="expression" dxfId="65" priority="8">
      <formula>$B$31="NE"</formula>
    </cfRule>
  </conditionalFormatting>
  <conditionalFormatting sqref="A35:D35">
    <cfRule type="expression" dxfId="64" priority="7">
      <formula>$B$34="NE"</formula>
    </cfRule>
  </conditionalFormatting>
  <conditionalFormatting sqref="A37:D38">
    <cfRule type="expression" dxfId="63" priority="6">
      <formula>$B$36="NE"</formula>
    </cfRule>
  </conditionalFormatting>
  <conditionalFormatting sqref="A42:D42">
    <cfRule type="expression" dxfId="62" priority="4">
      <formula>$B$41="NE"</formula>
    </cfRule>
  </conditionalFormatting>
  <conditionalFormatting sqref="A44:D44">
    <cfRule type="expression" dxfId="61" priority="3">
      <formula>$B$43="NE"</formula>
    </cfRule>
  </conditionalFormatting>
  <conditionalFormatting sqref="A22:D22">
    <cfRule type="expression" dxfId="60" priority="2">
      <formula>$B$21="NE"</formula>
    </cfRule>
  </conditionalFormatting>
  <conditionalFormatting sqref="A40:D40">
    <cfRule type="expression" dxfId="59" priority="1">
      <formula>$B$39="NE"</formula>
    </cfRule>
  </conditionalFormatting>
  <dataValidations count="4">
    <dataValidation type="custom" allowBlank="1" showInputMessage="1" showErrorMessage="1" errorTitle="Upozorenje!" error="Upisana vrijednost mora biti manja ili jednaka zbroju odgovora na pitanja 7.3.1. i 7.3.2." promptTitle="Upozorenje!" prompt="Upisana vrijednost mora biti manja ili jednaka zbroju odgovora na pitanja 7.3.1. i 7.3.2." sqref="B10" xr:uid="{00000000-0002-0000-0800-000000000000}">
      <formula1>B10&lt;=(B8+B7)</formula1>
    </dataValidation>
    <dataValidation type="list" allowBlank="1" showInputMessage="1" showErrorMessage="1" sqref="B23" xr:uid="{00000000-0002-0000-0800-000001000000}">
      <formula1>"Statut,Glavna skupština,Ostalo"</formula1>
    </dataValidation>
    <dataValidation type="list" allowBlank="1" showInputMessage="1" showErrorMessage="1" sqref="B25 B3 B5 B22" xr:uid="{00000000-0002-0000-0800-000002000000}">
      <mc:AlternateContent xmlns:x12ac="http://schemas.microsoft.com/office/spreadsheetml/2011/1/ac" xmlns:mc="http://schemas.openxmlformats.org/markup-compatibility/2006">
        <mc:Choice Requires="x12ac">
          <x12ac:list>Vlastite internet stranice,ZSE,SRPI,Vlastite internet stranice i ZSE,"Vlastite internet stranice, ZSE i SRPI",Vlastite internet stranice i SRPI,ZSE i SRPI,Nije javno objavljeno,Ostalo</x12ac:list>
        </mc:Choice>
        <mc:Fallback>
          <formula1>"Vlastite internet stranice,ZSE,SRPI,Vlastite internet stranice i ZSE,Vlastite internet stranice, ZSE i SRPI,Vlastite internet stranice i SRPI,ZSE i SRPI,Nije javno objavljeno,Ostalo"</formula1>
        </mc:Fallback>
      </mc:AlternateContent>
    </dataValidation>
    <dataValidation type="list" allowBlank="1" showInputMessage="1" showErrorMessage="1" sqref="B2 B4 B39 B6 B14 B18 B24 B26 B28 B30:B31 B34 B41 B43 B9 B11 B16 B20:B21 B36" xr:uid="{00000000-0002-0000-0800-000003000000}">
      <formula1>"DA,NE"</formula1>
    </dataValidation>
  </dataValidations>
  <pageMargins left="0.7" right="0.7" top="0.75" bottom="0.75" header="0.3" footer="0.3"/>
  <pageSetup paperSize="9"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9384FE02BF3CC6418D7EF3E825625254" ma:contentTypeVersion="33" ma:contentTypeDescription="Create a new document." ma:contentTypeScope="" ma:versionID="62bf41724f236f11c5f29519073dd39e">
  <xsd:schema xmlns:xsd="http://www.w3.org/2001/XMLSchema" xmlns:xs="http://www.w3.org/2001/XMLSchema" xmlns:p="http://schemas.microsoft.com/office/2006/metadata/properties" xmlns:ns2="d8745bc5-821e-4205-946a-621c2da728c8" xmlns:ns3="22baa3bd-a2fa-4ea9-9ebb-3a9c6a55952b" targetNamespace="http://schemas.microsoft.com/office/2006/metadata/properties" ma:root="true" ma:fieldsID="a7dde2856b4106c00ee54b9eb3e87e97" ns2:_="" ns3:_="">
    <xsd:import namespace="d8745bc5-821e-4205-946a-621c2da728c8"/>
    <xsd:import namespace="22baa3bd-a2fa-4ea9-9ebb-3a9c6a55952b"/>
    <xsd:element name="properties">
      <xsd:complexType>
        <xsd:sequence>
          <xsd:element name="documentManagement">
            <xsd:complexType>
              <xsd:all>
                <xsd:element ref="ns2:VrstaPredmeta" minOccurs="0"/>
                <xsd:element ref="ns2:TipPredmeta" minOccurs="0"/>
                <xsd:element ref="ns2:Godina"/>
                <xsd:element ref="ns2:Izreka" minOccurs="0"/>
                <xsd:element ref="ns2:KategorijaPoslovanja" minOccurs="0"/>
                <xsd:element ref="ns3:NaslovTocke" minOccurs="0"/>
                <xsd:element ref="ns3:Za_x0020_arhivu" minOccurs="0"/>
                <xsd:element ref="ns2:BrKolegija"/>
                <xsd:element ref="ns2:NamjenaDokumenta" minOccurs="0"/>
                <xsd:element ref="ns2:Dileme" minOccurs="0"/>
                <xsd:element ref="ns2:Izradio" minOccurs="0"/>
                <xsd:element ref="ns2:Prezentira" minOccurs="0"/>
                <xsd:element ref="ns2:PrijedlogPostupanja" minOccurs="0"/>
                <xsd:element ref="ns2:StatusDokumenta"/>
                <xsd:element ref="ns2:VrstaDokumenta"/>
                <xsd:element ref="ns2:Sazetak"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8745bc5-821e-4205-946a-621c2da728c8" elementFormDefault="qualified">
    <xsd:import namespace="http://schemas.microsoft.com/office/2006/documentManagement/types"/>
    <xsd:import namespace="http://schemas.microsoft.com/office/infopath/2007/PartnerControls"/>
    <xsd:element name="VrstaPredmeta" ma:index="8" nillable="true" ma:displayName="VrstaPredmeta" ma:default="-" ma:description="" ma:format="Dropdown" ma:hidden="true" ma:internalName="VrstaPredmeta" ma:readOnly="false">
      <xsd:simpleType>
        <xsd:restriction base="dms:Choice">
          <xsd:enumeration value="Administrativni, kadrovski poslovi i dokumentacija Hanfe"/>
          <xsd:enumeration value="Ispit"/>
          <xsd:enumeration value="Licenciranje"/>
          <xsd:enumeration value="Mišljenja"/>
          <xsd:enumeration value="Neposredni nadzor"/>
          <xsd:enumeration value="Posredni nadzor"/>
          <xsd:enumeration value="Predstavke"/>
          <xsd:enumeration value="Sudski postupci"/>
          <xsd:enumeration value="Suradnja"/>
          <xsd:enumeration value="Zakonski i podzakonski akti"/>
          <xsd:enumeration value="-"/>
        </xsd:restriction>
      </xsd:simpleType>
    </xsd:element>
    <xsd:element name="TipPredmeta" ma:index="9" nillable="true" ma:displayName="TipPredmeta" ma:default="-" ma:description="Tip predmeta kojem dokument pripada" ma:format="Dropdown" ma:hidden="true" ma:internalName="TipPredmeta" ma:readOnly="false">
      <xsd:simpleType>
        <xsd:restriction base="dms:Choice">
          <xsd:enumeration value="Upravni"/>
          <xsd:enumeration value="Neupravni"/>
          <xsd:enumeration value="-"/>
        </xsd:restriction>
      </xsd:simpleType>
    </xsd:element>
    <xsd:element name="Godina" ma:index="10" ma:displayName="Godina" ma:default="2020" ma:description="" ma:format="Dropdown" ma:internalName="Godina" ma:readOnly="false">
      <xsd:simpleType>
        <xsd:restriction base="dms:Choice">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2020"/>
          <xsd:enumeration value="-"/>
        </xsd:restriction>
      </xsd:simpleType>
    </xsd:element>
    <xsd:element name="Izreka" ma:index="11" nillable="true" ma:displayName="Izreka" ma:hidden="true" ma:internalName="Izreka" ma:readOnly="false">
      <xsd:simpleType>
        <xsd:restriction base="dms:Note"/>
      </xsd:simpleType>
    </xsd:element>
    <xsd:element name="KategorijaPoslovanja" ma:index="12" nillable="true" ma:displayName="KategorijaPoslovanja" ma:default="-" ma:description="Kategorija poslovanja" ma:internalName="KategorijaPoslovanja" ma:readOnly="false" ma:requiredMultiChoice="true">
      <xsd:complexType>
        <xsd:complexContent>
          <xsd:extension base="dms:MultiChoice">
            <xsd:sequence>
              <xsd:element name="Value" maxOccurs="unbounded" minOccurs="0" nillable="true">
                <xsd:simpleType>
                  <xsd:restriction base="dms:Choice">
                    <xsd:enumeration value="Fondovi"/>
                    <xsd:enumeration value="Osiguranja"/>
                    <xsd:enumeration value="Tržište kapitala"/>
                    <xsd:enumeration value="Leasing"/>
                    <xsd:enumeration value="Faktoring"/>
                    <xsd:enumeration value="HANFA interno"/>
                    <xsd:enumeration value="Ostalo"/>
                    <xsd:enumeration value="-"/>
                  </xsd:restriction>
                </xsd:simpleType>
              </xsd:element>
            </xsd:sequence>
          </xsd:extension>
        </xsd:complexContent>
      </xsd:complexType>
    </xsd:element>
    <xsd:element name="BrKolegija" ma:index="15" ma:displayName="BrKolegija" ma:decimals="2" ma:default="14" ma:description="Broj kolegija u YY.NN formatu (npr. 14.01)" ma:internalName="BrKolegija" ma:readOnly="false" ma:percentage="FALSE">
      <xsd:simpleType>
        <xsd:restriction base="dms:Number">
          <xsd:maxInclusive value="30"/>
          <xsd:minInclusive value="10"/>
        </xsd:restriction>
      </xsd:simpleType>
    </xsd:element>
    <xsd:element name="NamjenaDokumenta" ma:index="16" nillable="true" ma:displayName="NamjenaDokumenta" ma:default="Interno" ma:description="Predviđena namjena dokumenta i/ili njegova objava" ma:internalName="NamjenaDokumenta" ma:readOnly="false" ma:requiredMultiChoice="true">
      <xsd:complexType>
        <xsd:complexContent>
          <xsd:extension base="dms:MultiChoice">
            <xsd:sequence>
              <xsd:element name="Value" maxOccurs="unbounded" minOccurs="0" nillable="true">
                <xsd:simpleType>
                  <xsd:restriction base="dms:Choice">
                    <xsd:enumeration value="Interno"/>
                    <xsd:enumeration value="Kolegij"/>
                    <xsd:enumeration value="Sjednica"/>
                    <xsd:enumeration value="Objava na HANFA.hr"/>
                    <xsd:enumeration value="Objava u NN"/>
                    <xsd:enumeration value="Objava sa sjednica"/>
                  </xsd:restriction>
                </xsd:simpleType>
              </xsd:element>
            </xsd:sequence>
          </xsd:extension>
        </xsd:complexContent>
      </xsd:complexType>
    </xsd:element>
    <xsd:element name="Dileme" ma:index="17" nillable="true" ma:displayName="Dileme" ma:description="Dileme" ma:hidden="true" ma:internalName="Dileme" ma:readOnly="false">
      <xsd:simpleType>
        <xsd:restriction base="dms:Note"/>
      </xsd:simpleType>
    </xsd:element>
    <xsd:element name="Izradio" ma:index="18" nillable="true" ma:displayName="Izradio" ma:description="Popis osoba koje su izradile dokument" ma:list="UserInfo" ma:SharePointGroup="0" ma:internalName="Izradio"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rezentira" ma:index="19" nillable="true" ma:displayName="Prezentira" ma:description="Popis osoba koje prezentiraju dokument" ma:list="UserInfo" ma:SharePointGroup="0" ma:internalName="Prezentira"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rijedlogPostupanja" ma:index="20" nillable="true" ma:displayName="PrijedlogPostupanja" ma:description="Prijedlog postupanja" ma:hidden="true" ma:internalName="PrijedlogPostupanja" ma:readOnly="false">
      <xsd:simpleType>
        <xsd:restriction base="dms:Note"/>
      </xsd:simpleType>
    </xsd:element>
    <xsd:element name="StatusDokumenta" ma:index="21" ma:displayName="StatusDokumenta" ma:default="-" ma:description="Status dokumenta unutar organizacijske jedinice" ma:format="Dropdown" ma:internalName="StatusDokumenta" ma:readOnly="false">
      <xsd:simpleType>
        <xsd:restriction base="dms:Choice">
          <xsd:enumeration value="-"/>
          <xsd:enumeration value="U izradi"/>
          <xsd:enumeration value="Za autorizaciju"/>
          <xsd:enumeration value="Za doraditi"/>
          <xsd:enumeration value="Predautorizirano"/>
          <xsd:enumeration value="Autorizirano"/>
          <xsd:enumeration value="Finalno"/>
        </xsd:restriction>
      </xsd:simpleType>
    </xsd:element>
    <xsd:element name="VrstaDokumenta" ma:index="22" ma:displayName="VrstaDokumenta" ma:default="-" ma:description="Precizna vrsta dokumenta" ma:format="Dropdown" ma:internalName="VrstaDokumenta" ma:readOnly="false">
      <xsd:simpleType>
        <xsd:restriction base="dms:Choice">
          <xsd:enumeration value="Rješenje"/>
          <xsd:enumeration value="Mišljenje"/>
          <xsd:enumeration value="Odluka"/>
          <xsd:enumeration value="Zaključak"/>
          <xsd:enumeration value="Pravilnik"/>
          <xsd:enumeration value="Pravilnik nacrt (za javnu raspravu)"/>
          <xsd:enumeration value="Tehnička uputa"/>
          <xsd:enumeration value="Kaznena prijava"/>
          <xsd:enumeration value="Optužni prijedlog"/>
          <xsd:enumeration value="Obavijest o nadzoru/ Zahtjev za pokretanje postupka nadzora"/>
          <xsd:enumeration value="Postupovnik (na razini Agencije)"/>
          <xsd:enumeration value="Postupovnik (sektorski)"/>
          <xsd:enumeration value="Zapisnik o nadzoru"/>
          <xsd:enumeration value="Zapisnik o ispitima za zastupnike i posrednike"/>
          <xsd:enumeration value="Metodologija"/>
          <xsd:enumeration value="Izvješće"/>
          <xsd:enumeration value="Analiza"/>
          <xsd:enumeration value="Informacija"/>
          <xsd:enumeration value="Prezentacija"/>
          <xsd:enumeration value="Dopis"/>
          <xsd:enumeration value="Prijedlog nabave (opreme/ usluga)"/>
          <xsd:enumeration value="Prijedlog zapošljavanja"/>
          <xsd:enumeration value="Odgovor na tužbu"/>
          <xsd:enumeration value="Očitovanje na tužbu"/>
          <xsd:enumeration value="-"/>
        </xsd:restriction>
      </xsd:simpleType>
    </xsd:element>
    <xsd:element name="Sazetak" ma:index="23" nillable="true" ma:displayName="Sazetak" ma:description="Sažetak dokumenta" ma:hidden="true" ma:internalName="Sazetak" ma:readOnly="fals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2baa3bd-a2fa-4ea9-9ebb-3a9c6a55952b" elementFormDefault="qualified">
    <xsd:import namespace="http://schemas.microsoft.com/office/2006/documentManagement/types"/>
    <xsd:import namespace="http://schemas.microsoft.com/office/infopath/2007/PartnerControls"/>
    <xsd:element name="NaslovTocke" ma:index="13" nillable="true" ma:displayName="NaslovTocke" ma:internalName="NaslovTocke">
      <xsd:simpleType>
        <xsd:restriction base="dms:Note"/>
      </xsd:simpleType>
    </xsd:element>
    <xsd:element name="Za_x0020_arhivu" ma:index="14" nillable="true" ma:displayName="Za arhivu" ma:format="Dropdown" ma:internalName="Za_x0020_arhivu">
      <xsd:simpleType>
        <xsd:restriction base="dms:Choice">
          <xsd:enumeration value="DA"/>
          <xsd:enumeration value="N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BrKolegija xmlns="d8745bc5-821e-4205-946a-621c2da728c8">14.01</BrKolegija>
    <Prezentira xmlns="d8745bc5-821e-4205-946a-621c2da728c8">
      <UserInfo>
        <DisplayName/>
        <AccountId xsi:nil="true"/>
        <AccountType/>
      </UserInfo>
    </Prezentira>
    <NamjenaDokumenta xmlns="d8745bc5-821e-4205-946a-621c2da728c8">
      <Value>Interno</Value>
    </NamjenaDokumenta>
    <VrstaDokumenta xmlns="d8745bc5-821e-4205-946a-621c2da728c8">Izvješće</VrstaDokumenta>
    <Godina xmlns="d8745bc5-821e-4205-946a-621c2da728c8">2020</Godina>
    <Za_x0020_arhivu xmlns="22baa3bd-a2fa-4ea9-9ebb-3a9c6a55952b" xsi:nil="true"/>
    <Izradio xmlns="d8745bc5-821e-4205-946a-621c2da728c8">
      <UserInfo>
        <DisplayName>i:0#.w|hanfa\azalac</DisplayName>
        <AccountId>241</AccountId>
        <AccountType/>
      </UserInfo>
      <UserInfo>
        <DisplayName>i:0#.w|hanfa\igrabovac</DisplayName>
        <AccountId>772</AccountId>
        <AccountType/>
      </UserInfo>
      <UserInfo>
        <DisplayName>i:0#.w|hanfa\mbabec</DisplayName>
        <AccountId>658</AccountId>
        <AccountType/>
      </UserInfo>
    </Izradio>
    <StatusDokumenta xmlns="d8745bc5-821e-4205-946a-621c2da728c8">Finalno</StatusDokumenta>
    <KategorijaPoslovanja xmlns="d8745bc5-821e-4205-946a-621c2da728c8">
      <Value>Tržište kapitala</Value>
    </KategorijaPoslovanja>
    <NaslovTocke xmlns="22baa3bd-a2fa-4ea9-9ebb-3a9c6a55952b" xsi:nil="true"/>
    <Izreka xmlns="d8745bc5-821e-4205-946a-621c2da728c8" xsi:nil="true"/>
    <VrstaPredmeta xmlns="d8745bc5-821e-4205-946a-621c2da728c8">-</VrstaPredmeta>
    <TipPredmeta xmlns="d8745bc5-821e-4205-946a-621c2da728c8">-</TipPredmeta>
    <Dileme xmlns="d8745bc5-821e-4205-946a-621c2da728c8" xsi:nil="true"/>
    <PrijedlogPostupanja xmlns="d8745bc5-821e-4205-946a-621c2da728c8" xsi:nil="true"/>
    <Sazetak xmlns="d8745bc5-821e-4205-946a-621c2da728c8" xsi:nil="true"/>
  </documentManagement>
</p:properties>
</file>

<file path=customXml/itemProps1.xml><?xml version="1.0" encoding="utf-8"?>
<ds:datastoreItem xmlns:ds="http://schemas.openxmlformats.org/officeDocument/2006/customXml" ds:itemID="{DDDE7A7A-918E-4F27-92DE-A26C1EDC3925}">
  <ds:schemaRefs>
    <ds:schemaRef ds:uri="http://schemas.microsoft.com/sharepoint/v3/contenttype/forms"/>
  </ds:schemaRefs>
</ds:datastoreItem>
</file>

<file path=customXml/itemProps2.xml><?xml version="1.0" encoding="utf-8"?>
<ds:datastoreItem xmlns:ds="http://schemas.openxmlformats.org/officeDocument/2006/customXml" ds:itemID="{F6A9FBCD-0079-4754-A2AC-9E840B8597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8745bc5-821e-4205-946a-621c2da728c8"/>
    <ds:schemaRef ds:uri="22baa3bd-a2fa-4ea9-9ebb-3a9c6a55952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205D554-B215-4B93-A7A3-B749982BA165}">
  <ds:schemaRefs>
    <ds:schemaRef ds:uri="http://purl.org/dc/dcmitype/"/>
    <ds:schemaRef ds:uri="22baa3bd-a2fa-4ea9-9ebb-3a9c6a55952b"/>
    <ds:schemaRef ds:uri="d8745bc5-821e-4205-946a-621c2da728c8"/>
    <ds:schemaRef ds:uri="http://purl.org/dc/elements/1.1/"/>
    <ds:schemaRef ds:uri="http://schemas.microsoft.com/office/2006/documentManagement/types"/>
    <ds:schemaRef ds:uri="http://www.w3.org/XML/1998/namespace"/>
    <ds:schemaRef ds:uri="http://purl.org/dc/terms/"/>
    <ds:schemaRef ds:uri="http://schemas.microsoft.com/office/infopath/2007/PartnerControls"/>
    <ds:schemaRef ds:uri="http://schemas.openxmlformats.org/package/2006/metadata/core-propertie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18</vt:i4>
      </vt:variant>
    </vt:vector>
  </HeadingPairs>
  <TitlesOfParts>
    <vt:vector size="18" baseType="lpstr">
      <vt:lpstr>Uvod</vt:lpstr>
      <vt:lpstr>Izvješće</vt:lpstr>
      <vt:lpstr>1. Osnovni podaci</vt:lpstr>
      <vt:lpstr>2. Uprava</vt:lpstr>
      <vt:lpstr>3. Nadzorni_odbor</vt:lpstr>
      <vt:lpstr>4. Odbori_NO-a</vt:lpstr>
      <vt:lpstr>5. Sjednice_uprave_i_NO-a</vt:lpstr>
      <vt:lpstr>6.Struktura_uprave_i_NO</vt:lpstr>
      <vt:lpstr>7. Naknade</vt:lpstr>
      <vt:lpstr>8. Opcije</vt:lpstr>
      <vt:lpstr>9. GS_opce</vt:lpstr>
      <vt:lpstr>9. GS_pojedinacno</vt:lpstr>
      <vt:lpstr>10. Vlastite_dionice</vt:lpstr>
      <vt:lpstr>11. Kontrola_i_rizici</vt:lpstr>
      <vt:lpstr>12. Odnosi_s_ulagateljima</vt:lpstr>
      <vt:lpstr>13. Sukob_interesa</vt:lpstr>
      <vt:lpstr>14. Dividenda</vt:lpstr>
      <vt:lpstr>15. Kodeks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Ana Stavljenić</dc:creator>
  <cp:lastModifiedBy>Karmen Vlastelica</cp:lastModifiedBy>
  <dcterms:created xsi:type="dcterms:W3CDTF">2020-03-25T08:54:56Z</dcterms:created>
  <dcterms:modified xsi:type="dcterms:W3CDTF">2022-03-28T08:50:19Z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0x0101009384FE02BF3CC6418D7EF3E825625254</vt:lpwstr>
  </property>
</Properties>
</file>