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DivnaP\Downloads\"/>
    </mc:Choice>
  </mc:AlternateContent>
  <xr:revisionPtr revIDLastSave="0" documentId="8_{677E2E7D-AB21-4A77-91D2-CC47C1D51FF7}" xr6:coauthVersionLast="45" xr6:coauthVersionMax="45" xr10:uidLastSave="{00000000-0000-0000-0000-000000000000}"/>
  <bookViews>
    <workbookView xWindow="690" yWindow="1905" windowWidth="17040" windowHeight="15315" xr2:uid="{00000000-000D-0000-FFFF-FFFF00000000}"/>
  </bookViews>
  <sheets>
    <sheet name="Kodex" sheetId="1" r:id="rId1"/>
    <sheet name="Uspješnos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K15" i="1" s="1"/>
  <c r="B5" i="2" s="1"/>
  <c r="F16" i="1"/>
  <c r="F17" i="1"/>
  <c r="F18" i="1"/>
  <c r="E19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E38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E81" i="1"/>
  <c r="F86" i="1"/>
  <c r="F87" i="1"/>
  <c r="F88" i="1"/>
  <c r="F89" i="1"/>
  <c r="F90" i="1"/>
  <c r="E91" i="1"/>
  <c r="F96" i="1"/>
  <c r="F97" i="1"/>
  <c r="F98" i="1"/>
  <c r="F99" i="1"/>
  <c r="F100" i="1"/>
  <c r="F101" i="1"/>
  <c r="F102" i="1"/>
  <c r="E103" i="1"/>
  <c r="K96" i="1" l="1"/>
  <c r="B9" i="2" s="1"/>
  <c r="K47" i="1"/>
  <c r="B7" i="2" s="1"/>
  <c r="K86" i="1"/>
  <c r="B8" i="2" s="1"/>
  <c r="K24" i="1"/>
  <c r="B6" i="2" s="1"/>
  <c r="C5" i="2" s="1"/>
</calcChain>
</file>

<file path=xl/sharedStrings.xml><?xml version="1.0" encoding="utf-8"?>
<sst xmlns="http://schemas.openxmlformats.org/spreadsheetml/2006/main" count="215" uniqueCount="113">
  <si>
    <t>KODEKS KORPORATIVNOG UPRAVLJANJA</t>
  </si>
  <si>
    <t>GODIŠNJI UPITNIK</t>
  </si>
  <si>
    <t>OSNOVNI PODACI O DRUŠTVU:</t>
  </si>
  <si>
    <t>Brodogradilište Viktor Lenac d.d.</t>
  </si>
  <si>
    <t>KONTAKT OSOBA I BROJ TELEFONA:</t>
  </si>
  <si>
    <t>Divna Pjevalica-051/40 56 16</t>
  </si>
  <si>
    <t>DATUM ISPUNJAVANJA UPITNIKA:</t>
  </si>
  <si>
    <t>Sva pitanja sadržana u ovom upitniku odnos se na razdoblje od jedne poslovne godine na koje se odnose i godišnji financijski izvještaji.</t>
  </si>
  <si>
    <t>Za pitanja koja su sadržana u upitniku, potrebno je napisati obrazloženje, samo onda ako pitanje to izričito traži.</t>
  </si>
  <si>
    <t>Odgovori koji se nalaze u upitniku  vrednuju se po određenom postotku, koji je iskazan na početku svakog poglavlja.</t>
  </si>
  <si>
    <t>POSVEĆENOST PRINCIPIMA KRPORATIVNOG UPRAVLJANJA I DRUŠTVENA ODGOVORNOST</t>
  </si>
  <si>
    <t>Odgovori na ovaj set pitanja nose 20% cjelokupnog pokazatelja u odnosu na usklađenost društva sa kodeksom korporativnog upravljanja.</t>
  </si>
  <si>
    <t>Broj pitanja</t>
  </si>
  <si>
    <t>Pitanje</t>
  </si>
  <si>
    <t>Odgovor DA/NE</t>
  </si>
  <si>
    <t>Težinski faktor</t>
  </si>
  <si>
    <t>vrijednost</t>
  </si>
  <si>
    <t>Objašnjenje</t>
  </si>
  <si>
    <t>Ukupna vrijednost</t>
  </si>
  <si>
    <t>Je li društvo prihvatilo primjenu kodeksa korporativnog upravljanja ili je usvojilo vlastitu politiku korporativnog upravljanja?</t>
  </si>
  <si>
    <t>DA</t>
  </si>
  <si>
    <t>Postoje li usvojeni principi kodeksa korporativnog upravljanja unutar internih politika društva?</t>
  </si>
  <si>
    <t>Objavljuje li društvo unutar svojih godišnjih financijskih izvještaja usklađenost s principima korporativnog upravljanja, urađeni na principu "primjeni ili objasni"?</t>
  </si>
  <si>
    <t>Prilikom odlučivanja uzima li društvo u obzir interese svih dioničara društva, sukladno načelima kodeksa korporativnog upravljanja?</t>
  </si>
  <si>
    <t>DIONIČARI I GLAVNA SKUPŠTINA</t>
  </si>
  <si>
    <t>Odgovori na ovaj set pitanja nose 30% cjelokupnog pokazatelja u odnosu na usklađenost društva sa kodeksom korporativnog upravljanja.</t>
  </si>
  <si>
    <t>Nalazi li se društvo u odnosu uzajamnog dioničarstva s drugim društvom ili društvima? (ako da, objasniti)</t>
  </si>
  <si>
    <t>NE</t>
  </si>
  <si>
    <t xml:space="preserve">Daje li svaka dionica društva pravo na jedan glas ? ( ako ne,objasniti) </t>
  </si>
  <si>
    <t>Postupa li društvo na jednak način i pod jednakim uvjetima prema svim dioničarima? (ako ne, objasniti)</t>
  </si>
  <si>
    <t>Je li izdavanje punomoći za glasovanje na glavnoj skupštini krajnje pojednostavljeno i bez strogih formalnih zahtjeva? (ako ne, objasniti)</t>
  </si>
  <si>
    <t>Je li društvo dioničarima koji iz bilo kojeg razloga nisu u mogućnosti sami glasovati na skupštini, bez posebnih troškova, osiguralo opunomoćenike koji su dužni glasovati sukladno njihovim uputama? (ako ne objasniti)</t>
  </si>
  <si>
    <t>Jesu li uprava odnosno upravni odbor društva prilikom sazivanja skupštine odredili datum prema kojem će se utvrđivati stanje u registru dionica koje će biti mjerodavno za ostvarivanje prava glasa u skupštini društva, na način da je taj datum prije održavanja skupštine i smije biti najviše šest dana prije održavanja skupštine? (ako ne, objasniti)</t>
  </si>
  <si>
    <t>Jesu li dnevni red skupštine, kao i svi relevantni podaci i isprave uz objašnjenja koje se odnose na dnevni red, objavljeni na internetskoj stranici društva i stavljeni na raspolaganje dioničarima u prostorijama društva od dana prve javne objave dnevnog reda? (ako ne, objasniti)</t>
  </si>
  <si>
    <t>Sadrži li odluka o isplati dividende ili predujma dividende datum na koji osoba koja je dioničar stječe pravo na isplatu dividende i datum ili razdoblje kada se isplaćuje dividenda? (ako ne, objasniti)</t>
  </si>
  <si>
    <t>nije bilo takvih odluka</t>
  </si>
  <si>
    <t>Je li datum isplate dividende ili predujma dividende najviše 30 dana nakon dana donošenja odluke? (ako ne, objasniti)</t>
  </si>
  <si>
    <t xml:space="preserve">Jesu li prilikom isplate dividende ili predujma dividende favorizirani pojedini dioničari? (ako da, objasniti) </t>
  </si>
  <si>
    <t>Je li dioničarima omogućeno sudjelovanje i glasovanje na glavnoj skupštini društva upotrebom sredstava suvremene komunikacijske tehnologije? (ako ne, objasniti)</t>
  </si>
  <si>
    <t>još nema takve mogućnosti</t>
  </si>
  <si>
    <t>Jesu li postavljeni uvjeti za sudjelovanje na glavnoj skupštini i korištenje pravom glasa (bez obzira jesu li dopušteni sukladno zakonu ili statutu) kao npr. prijavljivanje sudjelovanja unaprijed, ovjeravanje punomoći i slično? (ako da, objasniti)</t>
  </si>
  <si>
    <t>Statutom je propisana obveza prijavljivanja sudjelovanja unaprijed, najkasnije 6 dana prije održavanja skupštine te status dioničara posljednjeg dana za prijavu sudjelovanja na skupštini</t>
  </si>
  <si>
    <t xml:space="preserve">Je li uprava društva javno objavila odluke glavne skupštine? </t>
  </si>
  <si>
    <t>Je li uprava društva javno objavila podatke o eventualnim tužbama na pobijanje tih odluka?  (ako ne, objasniti)</t>
  </si>
  <si>
    <t>nije ih bilo</t>
  </si>
  <si>
    <t>UPRAVNA I NADZORNA TIJELA</t>
  </si>
  <si>
    <t>NAVEDITE IMENA UPRAVE I NJIHOVE FUNKCIJE:</t>
  </si>
  <si>
    <t>Robert Škifić, predsjednik uprave; Sandra Uzelac, član uprave</t>
  </si>
  <si>
    <t xml:space="preserve">NAVEDITE IMENA NADZORNOG ODBORA I NJIHOVE FUNKCIJE: </t>
  </si>
  <si>
    <t xml:space="preserve">John Karavanić, predsjednik NO, Elvis Pahljina, zamjenik predsjednika NO, Hrvoje Markulinčić, Mate Valčić i Miljenko Čikulin (do 9.4.2014.g.) te Božo Balen (od 9.4.2014.) članovi NO </t>
  </si>
  <si>
    <t>Odgovori na ovaj set pitanja nose 20 % cjelokunog pokazatelja u odnosu na usklađenost društva sa kodeksom korporativnog upravljanja.</t>
  </si>
  <si>
    <t>Je li nadzorni odbor odnosno upravni odbor donio odluku o okvirnom planu svog rada koji uključuje popis redovitih sjednica i podataka koje redovito i pravodobno treba stavljati na raspolaganje članovima nadzornog odbora? (ako ne, objasniti)</t>
  </si>
  <si>
    <t>Je li nadzorni odbor odnosno upravni odbor donio unutarnja pravila rada?  (ako ne, objasniti)</t>
  </si>
  <si>
    <t>Je li nadzorni odbor odnosno neizvršni direktori upravnog odbora društva sastavljen većinom od neovisnih članova?(ako ne, objasniti)</t>
  </si>
  <si>
    <t>u nadzornom odboru su predstavnici dvaju većinskih vlasnika i predstavnik radnika</t>
  </si>
  <si>
    <t>Postoji li u društvu dugoročan plan sukcesije? (ako ne, objasniti).</t>
  </si>
  <si>
    <t>nije razmatrano donošenje takvog plana</t>
  </si>
  <si>
    <t>Je li nagrada ili naknada koju primaju članovi nadzornog odnosno upravnog odbora u cijelosti ili dijelom određena prema doprinosu uspješnosti društva? (ako ne, objasniti)</t>
  </si>
  <si>
    <t>naknada nije utvrđena prema tom kriteriju</t>
  </si>
  <si>
    <t>Je li naknada članovima nadzornog odnosno upravnog odbora određena odlukom glavne skupštine ili statutom? (ako ne, objasniti)</t>
  </si>
  <si>
    <t>Jesu li detaljni podaci o svim naknadama i drugim primanjima od društva ili s društvom povezanih osoba svakog podjedinog člana nadzornog odbora odnosno upravnog odbora društva, uključujući i strukuru naknade, javno objavljeni? (ako ne, objasniti)</t>
  </si>
  <si>
    <t>Izvješćuje li svaki član nadzornog odnosno upravnog odbora društvo o svim promjenama glede njegova stjecanja, otpuštanja ili mogućnosti ostvarivanja glasačkih prava nad dionicama društva i to najkasnije pet trgovinskih dana, poslije nastanka takve promjene? (ako ne, objasniti)</t>
  </si>
  <si>
    <t xml:space="preserve">Jesu li svi poslovi u kojima su sudjelovali članovi nadzornog odnosno upravnog odbora ili s njima povezane osobe i društvo ili s njim povezane osobe jasno navedeni u izvješćima društva? (ako ne objasniti) </t>
  </si>
  <si>
    <t xml:space="preserve">Postoje li ugovori ili sporazumi između člana nadzornog odnosno upravnog odbora društva? </t>
  </si>
  <si>
    <t>Jesu li prethodno odobreni od strane nadzornog odnora odnosno upravnog odbora? (ako ne, objasniti)</t>
  </si>
  <si>
    <t>nema takvih ugovora</t>
  </si>
  <si>
    <t>Jesu li bitni elementi svih takvih ugovora ili sporazuma sadržani u godišnjem izvješću? (ako ne, objasniti)</t>
  </si>
  <si>
    <t>Je li nadzorni odnosno upravni odbor ustrojio komisiju za imenovanja?</t>
  </si>
  <si>
    <t>Je li nadzorni odnosno upravni odbor ustrojio komisiju za nagrađivanje?</t>
  </si>
  <si>
    <t xml:space="preserve">Je li nadzorni odnosno upravni odbor ustrojio komisiju za reviziju (revizorski odbor)? </t>
  </si>
  <si>
    <t>Je li većina članova komisije iz redova neovisnih članova nadzornog odbora? (ako ne, objasniti)</t>
  </si>
  <si>
    <t>Je li komisija pratila integritet financijskih informacija društva, a osobito ispravnost i konzistentnost računovodstvenih metoda koje koristi društvo i grupa kojoj pripada, uključivši i kriterije za konsolidaciju financijskih izvještaja društava koja pripadaju grupi? (ako ne, objasniti)</t>
  </si>
  <si>
    <t>Je li komisija procijenila kvalitetu sustava unutarnje kontrole i upravljanja rizicima, s ciljem da se glavni rizici kojima je društvo izloženo (uključujući i rizike povezane s pridržavanjem propisa) na odgovarajući način identificiraju i javno objave te da se njima na odgovarajući način upravlja? (ako ne, objasniti)</t>
  </si>
  <si>
    <t>Je li komisija radila na osiguranju učinkovitosti sustava unutarnje revizije, osobito putem izrade preporuka prilikom odabira, imenovanja, ponovnog imenovanja i smjene rukovoditelja odjela za unutarnju reviziju i glede sredstava koja mu stoje na raspolaganju, i procjene postupanja rukovodećeg povodom nalaza i preporuka unutarnje revizije? (ako ne, objasniti)</t>
  </si>
  <si>
    <t>Ako u društvu funkcija unutarnje revizije ne postoji, je li komisija izvršila procjenu potrebe za uspostavom takve funkcije? (ako ne, objasniti)</t>
  </si>
  <si>
    <t>Je li komisija nadgledala neovisnost i objektivnost vanjskog revizora, osobito glede rotacije ovlaštenih revizora unutar revizorske kuće i naknada koje društvo plaća za usluge vanjske revizije? (ako ne, objasniti)</t>
  </si>
  <si>
    <t>Je li komisija pratila prirodu i količinu usluga koje nisu revizija, a društvo ih prima od revizorske kuće ili s njome povezanih osoba? (ako ne, objasniti)</t>
  </si>
  <si>
    <t>Je li komisija izradila pravila o tome koje usluge vanjska revizorska kuća i s njome povezane osobe ne smije davati društvu, koje usluge može davati samo uz prethodnu suglasnost komisije, a koje usluge može davati bez prethodne suglasnosti? (ako ne, objasniti)</t>
  </si>
  <si>
    <t>takva pravila još nisu donesena</t>
  </si>
  <si>
    <t xml:space="preserve">Je li komisija razmotrila učinkovitost vanjske revizije i postupke višeg rukovodećeg kadra s obzirom na preporuke koje je iznio vanjski revizor? (ako ne, objasniti) </t>
  </si>
  <si>
    <t>Je li komisija za reviziju osigurala dostavu kvalitetnih informacija ovisnih i povezanih društava te trećih osoba (kao što su stručni savjetnici)? (ako ne, objasniti)</t>
  </si>
  <si>
    <t>Je li dokumentacija relevantna za rad nadzornog odbora odnosno upravnog odbora na vrijeme dostavljena svim članovima? (ako ne, objasniti)</t>
  </si>
  <si>
    <t>Jesu li u zapisnicima sa sjednica nadzornog odbora odnosno upravnog odbora zabilježene sve donesene odluke s rezulatatima glasovanja? (ako ne, objasniti)</t>
  </si>
  <si>
    <t>Je li nadzorni odbor odnosno upravni odbor izradio ocjenu svog rada u proteklom razdoblju koja uključuje vrednovanje doprinosa i kompetentnosti svakog pojedinog člana, kao i zajedničkog rada odbora, procjenu rada komisija koje je ustanovio, i procjenu postignutih u odnosu na zacrtane ciljeve društva?</t>
  </si>
  <si>
    <t>takva ocjena još nije izrađena</t>
  </si>
  <si>
    <t>Je li društvo kao dio godišnjeg izvješća objavilo izjavu o politici nagrađivanja uprave, upravnog odbora i nadzornog odbora? (ako ne, objasniti)</t>
  </si>
  <si>
    <t>nema takvih odluka</t>
  </si>
  <si>
    <t>Je li Izjava o politici nagrađivanja uprave ili izvršnih direktora stalno objavljena na vlastitim internetskim stranicama društva? (ako ne, objasniti)</t>
  </si>
  <si>
    <t>Jesu li detaljni podaci o svim primanjima i naknadama koje svaki član uprave ili izvršni direktori primaju od društva javno objavljeni u godišnjem izvješću društva? (ako ne, objasniti)</t>
  </si>
  <si>
    <t>Jesu li svi oblici nagrada članova uprave i nadzornog odbora, uključujući opcije i druge pogodnosti uprave, javno objavljeni po detaljnim pojedinim stavkama i osobama u godišnjem izviješću društva? (ako ne, objasniti)</t>
  </si>
  <si>
    <t>nema takvih nagrada</t>
  </si>
  <si>
    <t>Jesu li svi poslovi u kojima su sudjelovali članovi uprave ili izvršni direktori te s njima povezane osobe i društvo ili s njime povezane osobe jasno navedeni u izvješćima društva? (ako ne, objasniti)</t>
  </si>
  <si>
    <t>Sadrži li izvješće koje nadzorni odbor odnosno upravni odbor podnosi glavnoj skupštini, osim sadržaja izvješća propisanog zakonom, ocjenu ukupne uspješnosti poslovanja društva, rada uprave društva i poseban osvrt na njegovu suradnju s upravom? (ako ne, objasniti)</t>
  </si>
  <si>
    <t>izvješće sadrži samo sadržaj propisan zakonom</t>
  </si>
  <si>
    <t>REVIZIJA I MEHANIZMI UNUTARNJE KONTROLE</t>
  </si>
  <si>
    <t>Odgovori na ovo područje nose 10% cjelokupnog pokazatelja u odnosu na usklađenost društva sa kodeksom korporativnog upravljanja.</t>
  </si>
  <si>
    <t>Ima li društvo vanjskog revizora?</t>
  </si>
  <si>
    <t>Je li je vanjski revizor društva vlasnički ili interesno povezan sa društvom?</t>
  </si>
  <si>
    <t>Je li vanjski revizor društva, pruža društvu, sam ili putem povezanih osoba, druge usluge?</t>
  </si>
  <si>
    <t>Je li društvo javno objavilo iznose naknada plaćenih vanjskim  revizorima za obavljenu reviziju i za druge pružene usluge? (ako ne, objasniti)</t>
  </si>
  <si>
    <t>Ima li društvo unutarnje revizore i ustrojen sustav unutarnje kontrole? (ako ne, objasniti)</t>
  </si>
  <si>
    <t>TRANSPARENTNOST I JAVNOST POSLOVANJA</t>
  </si>
  <si>
    <t>Odgovori na ovo poglavlje nose 20% cjelokupnog pokazatelja u odnosu na usklađenost društva sa kodeksom korporativnog upravljanja.</t>
  </si>
  <si>
    <t>Jesu li godišnji, polugodišnji i tromjesečni izvještaji dostupni dioničarima?</t>
  </si>
  <si>
    <t>Je li društvo izradilo kalendar važnih događanja?</t>
  </si>
  <si>
    <t>Je li društvo  uspostavilo mehanizme kojima se osigurava da se osobama koje raspolažu ili dolaze u dodir s povlaštenim informacijama pojasni priroda i značaj tih informacija i ograničenja s tim u vezi?</t>
  </si>
  <si>
    <t>Je li društvo uspostavilo mehanizme kojima se osigurava nadzor nad protekom povlaštenih informacija i njihovom mogućom zlouporabom?</t>
  </si>
  <si>
    <t>Je li netko trpio negativne posljedice jer je nadležnim tijelima ili organima u društvu ili izvan njega ukazao na nedostatke u primjeni propisa ili etičkih normi unutar društva? (ako da, objasniti)</t>
  </si>
  <si>
    <t>Je li uprava društva u protekloj godini održala sastanke sa zainteresiranim ulagateljima?</t>
  </si>
  <si>
    <t xml:space="preserve"> Slažu li se svi članovi uprave i nadzornog ili upravnog odbora da su navodi izneseni u odgovorima na ovaj upitnik po njihovom najboljem saznanju u cijelosti istiniti?</t>
  </si>
  <si>
    <t xml:space="preserve">Vrijednost ocjenjivanog područja </t>
  </si>
  <si>
    <t>UKUPNA VRIJEDNOST IZDAVATELJA</t>
  </si>
  <si>
    <t>Društvo posjeduje dionice Uljanika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</si>
</sst>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0"/>
      <name val="Arial"/>
      <family val="2"/>
      <charset val="238"/>
    </font>
    <font>
      <sz val="10"/>
      <color indexed="5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58"/>
      <name val="Arial"/>
      <family val="2"/>
      <charset val="238"/>
    </font>
    <font>
      <b/>
      <sz val="14"/>
      <color indexed="20"/>
      <name val="Arial"/>
      <family val="2"/>
      <charset val="238"/>
    </font>
    <font>
      <b/>
      <sz val="10"/>
      <color indexed="58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0"/>
      <name val="Palatino Linotype"/>
      <family val="1"/>
      <charset val="238"/>
    </font>
    <font>
      <sz val="10"/>
      <name val="Palatino Linotype"/>
      <family val="1"/>
      <charset val="238"/>
    </font>
    <font>
      <b/>
      <sz val="18"/>
      <name val="Arial"/>
      <family val="2"/>
      <charset val="238"/>
    </font>
    <font>
      <b/>
      <sz val="16"/>
      <color indexed="9"/>
      <name val="Palatino Linotype"/>
      <family val="1"/>
      <charset val="238"/>
    </font>
    <font>
      <b/>
      <sz val="36"/>
      <name val="Aharoni"/>
      <charset val="177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63"/>
        <bgColor indexed="5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2" fillId="0" borderId="0"/>
  </cellStyleXfs>
  <cellXfs count="100">
    <xf numFmtId="0" fontId="0" fillId="0" borderId="0" xfId="0"/>
    <xf numFmtId="0" fontId="12" fillId="0" borderId="0" xfId="1"/>
    <xf numFmtId="0" fontId="12" fillId="0" borderId="0" xfId="1" applyAlignment="1">
      <alignment horizontal="center" vertical="center"/>
    </xf>
    <xf numFmtId="0" fontId="12" fillId="0" borderId="0" xfId="1" applyAlignment="1">
      <alignment horizontal="left" vertical="center" wrapText="1"/>
    </xf>
    <xf numFmtId="0" fontId="12" fillId="2" borderId="0" xfId="1" applyFill="1" applyBorder="1" applyProtection="1"/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>
      <alignment wrapText="1"/>
    </xf>
    <xf numFmtId="0" fontId="12" fillId="2" borderId="0" xfId="1" applyFill="1" applyBorder="1" applyAlignment="1" applyProtection="1">
      <alignment wrapText="1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left" vertical="top"/>
    </xf>
    <xf numFmtId="0" fontId="12" fillId="2" borderId="0" xfId="1" applyFill="1" applyProtection="1"/>
    <xf numFmtId="0" fontId="3" fillId="2" borderId="0" xfId="1" applyFont="1" applyFill="1" applyBorder="1" applyAlignment="1" applyProtection="1">
      <alignment horizontal="left" indent="1"/>
    </xf>
    <xf numFmtId="0" fontId="3" fillId="2" borderId="0" xfId="1" applyFont="1" applyFill="1" applyBorder="1" applyAlignment="1" applyProtection="1">
      <alignment wrapText="1"/>
    </xf>
    <xf numFmtId="0" fontId="4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top"/>
    </xf>
    <xf numFmtId="0" fontId="12" fillId="2" borderId="0" xfId="1" applyFill="1"/>
    <xf numFmtId="0" fontId="5" fillId="2" borderId="0" xfId="1" applyFont="1" applyFill="1" applyBorder="1" applyAlignment="1" applyProtection="1">
      <alignment horizontal="left" indent="1"/>
    </xf>
    <xf numFmtId="0" fontId="5" fillId="2" borderId="0" xfId="1" applyFont="1" applyFill="1" applyBorder="1" applyAlignment="1" applyProtection="1"/>
    <xf numFmtId="0" fontId="12" fillId="2" borderId="0" xfId="1" applyFill="1" applyBorder="1" applyAlignment="1">
      <alignment wrapText="1"/>
    </xf>
    <xf numFmtId="0" fontId="2" fillId="2" borderId="2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</xf>
    <xf numFmtId="0" fontId="6" fillId="2" borderId="0" xfId="1" applyFont="1" applyFill="1" applyBorder="1" applyAlignment="1">
      <alignment wrapText="1"/>
    </xf>
    <xf numFmtId="0" fontId="7" fillId="0" borderId="0" xfId="1" applyFont="1" applyBorder="1"/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/>
    <xf numFmtId="0" fontId="8" fillId="0" borderId="0" xfId="1" applyFont="1"/>
    <xf numFmtId="0" fontId="8" fillId="3" borderId="3" xfId="1" applyFont="1" applyFill="1" applyBorder="1" applyAlignment="1" applyProtection="1">
      <alignment horizontal="left" vertical="center" wrapText="1"/>
      <protection locked="0"/>
    </xf>
    <xf numFmtId="164" fontId="8" fillId="3" borderId="4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7" fillId="4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2" fillId="0" borderId="0" xfId="1" applyAlignment="1">
      <alignment horizontal="center" vertical="center" wrapText="1"/>
    </xf>
    <xf numFmtId="0" fontId="12" fillId="0" borderId="5" xfId="1" applyBorder="1"/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 wrapText="1"/>
    </xf>
    <xf numFmtId="0" fontId="8" fillId="3" borderId="5" xfId="1" applyFont="1" applyFill="1" applyBorder="1" applyAlignment="1" applyProtection="1">
      <alignment horizontal="center" vertical="center"/>
      <protection locked="0"/>
    </xf>
    <xf numFmtId="9" fontId="8" fillId="0" borderId="5" xfId="1" applyNumberFormat="1" applyFont="1" applyBorder="1" applyAlignment="1">
      <alignment horizontal="center" vertical="center"/>
    </xf>
    <xf numFmtId="0" fontId="8" fillId="5" borderId="5" xfId="1" applyFont="1" applyFill="1" applyBorder="1" applyAlignment="1" applyProtection="1">
      <alignment horizontal="left" vertical="top" wrapText="1"/>
      <protection locked="0"/>
    </xf>
    <xf numFmtId="0" fontId="8" fillId="0" borderId="5" xfId="1" applyFont="1" applyBorder="1"/>
    <xf numFmtId="0" fontId="12" fillId="0" borderId="0" xfId="1" applyBorder="1"/>
    <xf numFmtId="0" fontId="7" fillId="0" borderId="0" xfId="1" applyFont="1" applyBorder="1" applyAlignment="1">
      <alignment horizontal="center" vertical="center"/>
    </xf>
    <xf numFmtId="9" fontId="8" fillId="0" borderId="0" xfId="1" applyNumberFormat="1" applyFont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 wrapText="1"/>
    </xf>
    <xf numFmtId="0" fontId="8" fillId="0" borderId="0" xfId="1" applyFont="1" applyFill="1"/>
    <xf numFmtId="0" fontId="12" fillId="0" borderId="0" xfId="1" applyFill="1"/>
    <xf numFmtId="0" fontId="8" fillId="0" borderId="5" xfId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center" wrapText="1"/>
    </xf>
    <xf numFmtId="9" fontId="8" fillId="0" borderId="5" xfId="1" applyNumberFormat="1" applyFont="1" applyFill="1" applyBorder="1" applyAlignment="1">
      <alignment horizontal="center" vertical="center"/>
    </xf>
    <xf numFmtId="10" fontId="8" fillId="0" borderId="5" xfId="1" applyNumberFormat="1" applyFont="1" applyFill="1" applyBorder="1" applyAlignment="1">
      <alignment horizontal="center" vertical="center"/>
    </xf>
    <xf numFmtId="0" fontId="8" fillId="0" borderId="5" xfId="1" applyFont="1" applyFill="1" applyBorder="1"/>
    <xf numFmtId="0" fontId="7" fillId="0" borderId="5" xfId="1" applyFont="1" applyBorder="1" applyAlignment="1">
      <alignment horizontal="center"/>
    </xf>
    <xf numFmtId="0" fontId="8" fillId="0" borderId="7" xfId="1" applyFont="1" applyBorder="1" applyAlignment="1">
      <alignment horizontal="left" vertical="center" wrapText="1"/>
    </xf>
    <xf numFmtId="10" fontId="8" fillId="0" borderId="5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/>
    </xf>
    <xf numFmtId="10" fontId="8" fillId="0" borderId="0" xfId="1" applyNumberFormat="1" applyFont="1" applyBorder="1" applyAlignment="1">
      <alignment horizontal="center" vertical="center"/>
    </xf>
    <xf numFmtId="9" fontId="9" fillId="0" borderId="0" xfId="1" applyNumberFormat="1" applyFont="1" applyBorder="1" applyAlignment="1">
      <alignment horizontal="center" vertical="center"/>
    </xf>
    <xf numFmtId="0" fontId="12" fillId="4" borderId="0" xfId="1" applyFill="1" applyAlignment="1">
      <alignment vertical="center"/>
    </xf>
    <xf numFmtId="0" fontId="7" fillId="0" borderId="0" xfId="1" applyFont="1" applyAlignment="1">
      <alignment horizontal="left"/>
    </xf>
    <xf numFmtId="0" fontId="8" fillId="3" borderId="4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Border="1"/>
    <xf numFmtId="0" fontId="8" fillId="0" borderId="6" xfId="1" applyFont="1" applyBorder="1"/>
    <xf numFmtId="0" fontId="12" fillId="0" borderId="6" xfId="1" applyBorder="1"/>
    <xf numFmtId="9" fontId="8" fillId="0" borderId="0" xfId="1" applyNumberFormat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/>
    <xf numFmtId="0" fontId="8" fillId="0" borderId="5" xfId="1" applyFont="1" applyFill="1" applyBorder="1" applyAlignment="1">
      <alignment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9" fontId="8" fillId="0" borderId="0" xfId="1" applyNumberFormat="1" applyFont="1"/>
    <xf numFmtId="0" fontId="12" fillId="0" borderId="5" xfId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9" fontId="10" fillId="6" borderId="5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9" fontId="9" fillId="0" borderId="5" xfId="1" applyNumberFormat="1" applyFont="1" applyBorder="1" applyAlignment="1">
      <alignment horizontal="center" vertical="center"/>
    </xf>
    <xf numFmtId="10" fontId="11" fillId="4" borderId="5" xfId="1" applyNumberFormat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D0D0D"/>
      <rgbColor rgb="00333300"/>
      <rgbColor rgb="00993300"/>
      <rgbColor rgb="00993366"/>
      <rgbColor rgb="00333399"/>
      <rgbColor rgb="0040404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2</xdr:col>
      <xdr:colOff>1790700</xdr:colOff>
      <xdr:row>0</xdr:row>
      <xdr:rowOff>704850</xdr:rowOff>
    </xdr:to>
    <xdr:pic>
      <xdr:nvPicPr>
        <xdr:cNvPr id="1025" name="Picture 30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14300"/>
          <a:ext cx="2781300" cy="5905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workbookViewId="0">
      <selection activeCell="C53" sqref="C53"/>
    </sheetView>
  </sheetViews>
  <sheetFormatPr defaultColWidth="8.7109375" defaultRowHeight="12.75" x14ac:dyDescent="0.2"/>
  <cols>
    <col min="1" max="1" width="7.5703125" style="1" customWidth="1"/>
    <col min="2" max="2" width="8.7109375" style="2"/>
    <col min="3" max="3" width="75.42578125" style="3" customWidth="1"/>
    <col min="4" max="4" width="10.28515625" style="1" customWidth="1"/>
    <col min="5" max="6" width="0" style="1" hidden="1" customWidth="1"/>
    <col min="7" max="7" width="31.5703125" style="1" customWidth="1"/>
    <col min="8" max="11" width="0" style="1" hidden="1" customWidth="1"/>
    <col min="12" max="16384" width="8.7109375" style="1"/>
  </cols>
  <sheetData>
    <row r="1" spans="1:11" s="11" customFormat="1" ht="70.5" customHeight="1" x14ac:dyDescent="0.2">
      <c r="A1" s="4"/>
      <c r="B1" s="5"/>
      <c r="C1" s="6"/>
      <c r="D1" s="7"/>
      <c r="E1" s="8"/>
      <c r="F1" s="9"/>
      <c r="G1" s="10"/>
    </row>
    <row r="2" spans="1:11" s="18" customFormat="1" ht="18" customHeight="1" x14ac:dyDescent="0.25">
      <c r="A2" s="12" t="s">
        <v>0</v>
      </c>
      <c r="B2" s="13"/>
      <c r="C2" s="13"/>
      <c r="D2" s="14"/>
      <c r="E2" s="15"/>
      <c r="F2" s="16"/>
      <c r="G2" s="17"/>
    </row>
    <row r="3" spans="1:11" s="18" customFormat="1" ht="16.5" customHeight="1" x14ac:dyDescent="0.2">
      <c r="A3" s="19" t="s">
        <v>1</v>
      </c>
      <c r="B3" s="20"/>
      <c r="C3" s="6"/>
      <c r="D3" s="21"/>
      <c r="E3" s="8"/>
      <c r="F3" s="22"/>
      <c r="G3" s="10"/>
    </row>
    <row r="4" spans="1:11" s="18" customFormat="1" ht="27.75" customHeight="1" x14ac:dyDescent="0.2">
      <c r="A4" s="4"/>
      <c r="B4" s="23"/>
      <c r="C4" s="23"/>
      <c r="D4" s="24"/>
      <c r="E4" s="8"/>
      <c r="F4" s="8"/>
      <c r="G4" s="10"/>
    </row>
    <row r="5" spans="1:11" ht="15" x14ac:dyDescent="0.3">
      <c r="A5" s="25" t="s">
        <v>2</v>
      </c>
      <c r="B5" s="26"/>
      <c r="C5" s="27"/>
      <c r="D5" s="28"/>
      <c r="E5" s="29"/>
      <c r="F5" s="29"/>
      <c r="G5" s="30" t="s">
        <v>3</v>
      </c>
    </row>
    <row r="6" spans="1:11" ht="15" x14ac:dyDescent="0.3">
      <c r="A6" s="25" t="s">
        <v>4</v>
      </c>
      <c r="B6" s="26"/>
      <c r="C6" s="27"/>
      <c r="D6" s="28"/>
      <c r="E6" s="29"/>
      <c r="F6" s="29"/>
      <c r="G6" s="30" t="s">
        <v>5</v>
      </c>
    </row>
    <row r="7" spans="1:11" ht="15" x14ac:dyDescent="0.3">
      <c r="A7" s="25" t="s">
        <v>6</v>
      </c>
      <c r="B7" s="26"/>
      <c r="C7" s="27"/>
      <c r="D7" s="28"/>
      <c r="E7" s="29"/>
      <c r="F7" s="29"/>
      <c r="G7" s="31">
        <v>42139</v>
      </c>
    </row>
    <row r="8" spans="1:11" ht="15" x14ac:dyDescent="0.3">
      <c r="A8" s="32" t="s">
        <v>7</v>
      </c>
      <c r="B8" s="33"/>
      <c r="C8" s="34"/>
      <c r="D8" s="29"/>
      <c r="E8" s="29"/>
      <c r="F8" s="29"/>
      <c r="G8" s="28"/>
    </row>
    <row r="9" spans="1:11" ht="15" x14ac:dyDescent="0.3">
      <c r="A9" s="32" t="s">
        <v>8</v>
      </c>
      <c r="B9" s="33"/>
      <c r="C9" s="34"/>
      <c r="D9" s="29"/>
      <c r="E9" s="29"/>
      <c r="F9" s="29"/>
      <c r="G9" s="28"/>
    </row>
    <row r="10" spans="1:11" ht="15" x14ac:dyDescent="0.3">
      <c r="A10" s="32" t="s">
        <v>9</v>
      </c>
      <c r="B10" s="33"/>
      <c r="C10" s="34"/>
      <c r="D10" s="29"/>
      <c r="E10" s="29"/>
      <c r="F10" s="29"/>
      <c r="G10" s="28"/>
    </row>
    <row r="11" spans="1:11" ht="15" x14ac:dyDescent="0.3">
      <c r="A11" s="32"/>
      <c r="B11" s="33"/>
      <c r="C11" s="34"/>
      <c r="D11" s="29"/>
      <c r="E11" s="29"/>
      <c r="F11" s="29"/>
      <c r="G11" s="29"/>
    </row>
    <row r="12" spans="1:11" ht="15" x14ac:dyDescent="0.2">
      <c r="A12" s="35" t="s">
        <v>10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ht="15" x14ac:dyDescent="0.3">
      <c r="A13" s="32" t="s">
        <v>11</v>
      </c>
      <c r="B13" s="36"/>
      <c r="C13" s="37"/>
      <c r="D13" s="32"/>
      <c r="E13" s="32"/>
      <c r="F13" s="29"/>
      <c r="G13" s="29"/>
      <c r="H13" s="29"/>
      <c r="I13" s="29"/>
      <c r="J13" s="29"/>
    </row>
    <row r="14" spans="1:11" s="41" customFormat="1" ht="43.5" customHeight="1" x14ac:dyDescent="0.2">
      <c r="A14" s="38"/>
      <c r="B14" s="38" t="s">
        <v>12</v>
      </c>
      <c r="C14" s="39" t="s">
        <v>13</v>
      </c>
      <c r="D14" s="38" t="s">
        <v>14</v>
      </c>
      <c r="E14" s="38" t="s">
        <v>15</v>
      </c>
      <c r="F14" s="38" t="s">
        <v>16</v>
      </c>
      <c r="G14" s="38" t="s">
        <v>17</v>
      </c>
      <c r="H14" s="40"/>
      <c r="I14" s="40"/>
      <c r="J14" s="40"/>
      <c r="K14" s="38" t="s">
        <v>18</v>
      </c>
    </row>
    <row r="15" spans="1:11" ht="33" customHeight="1" x14ac:dyDescent="0.2">
      <c r="A15" s="42"/>
      <c r="B15" s="43">
        <v>1</v>
      </c>
      <c r="C15" s="44" t="s">
        <v>19</v>
      </c>
      <c r="D15" s="45" t="s">
        <v>20</v>
      </c>
      <c r="E15" s="46">
        <v>0.25</v>
      </c>
      <c r="F15" s="46">
        <f>IF(D15="DA",E15,0)</f>
        <v>0.25</v>
      </c>
      <c r="G15" s="47"/>
      <c r="H15" s="33"/>
      <c r="I15" s="33"/>
      <c r="J15" s="33"/>
      <c r="K15" s="98">
        <f>SUM(F15:F18)*0.2</f>
        <v>0.2</v>
      </c>
    </row>
    <row r="16" spans="1:11" ht="33" customHeight="1" x14ac:dyDescent="0.3">
      <c r="A16" s="48"/>
      <c r="B16" s="43">
        <v>2</v>
      </c>
      <c r="C16" s="44" t="s">
        <v>21</v>
      </c>
      <c r="D16" s="45" t="s">
        <v>20</v>
      </c>
      <c r="E16" s="46">
        <v>0.25</v>
      </c>
      <c r="F16" s="46">
        <f>IF(D16="DA",E16,0)</f>
        <v>0.25</v>
      </c>
      <c r="G16" s="47"/>
      <c r="H16" s="33"/>
      <c r="I16" s="33"/>
      <c r="J16" s="33"/>
      <c r="K16" s="98"/>
    </row>
    <row r="17" spans="1:11" ht="33" customHeight="1" x14ac:dyDescent="0.3">
      <c r="A17" s="48"/>
      <c r="B17" s="43">
        <v>3</v>
      </c>
      <c r="C17" s="44" t="s">
        <v>22</v>
      </c>
      <c r="D17" s="45" t="s">
        <v>20</v>
      </c>
      <c r="E17" s="46">
        <v>0.25</v>
      </c>
      <c r="F17" s="46">
        <f>IF(D17="DA",E17,0)</f>
        <v>0.25</v>
      </c>
      <c r="G17" s="47"/>
      <c r="H17" s="33"/>
      <c r="I17" s="33"/>
      <c r="J17" s="33"/>
      <c r="K17" s="98"/>
    </row>
    <row r="18" spans="1:11" ht="33" customHeight="1" x14ac:dyDescent="0.2">
      <c r="A18" s="42"/>
      <c r="B18" s="43">
        <v>4</v>
      </c>
      <c r="C18" s="44" t="s">
        <v>23</v>
      </c>
      <c r="D18" s="45" t="s">
        <v>20</v>
      </c>
      <c r="E18" s="46">
        <v>0.25</v>
      </c>
      <c r="F18" s="46">
        <f>IF(D18="DA",E18,0)</f>
        <v>0.25</v>
      </c>
      <c r="G18" s="47"/>
      <c r="H18" s="2"/>
      <c r="I18" s="2"/>
      <c r="J18" s="2"/>
      <c r="K18" s="98"/>
    </row>
    <row r="19" spans="1:11" ht="15" customHeight="1" x14ac:dyDescent="0.2">
      <c r="A19" s="49"/>
      <c r="B19" s="50"/>
      <c r="C19" s="27"/>
      <c r="D19" s="26"/>
      <c r="E19" s="51">
        <f>SUM(E15:E18)</f>
        <v>1</v>
      </c>
      <c r="F19" s="51"/>
      <c r="G19" s="52"/>
      <c r="H19" s="2"/>
      <c r="I19" s="2"/>
      <c r="J19" s="2"/>
      <c r="K19" s="53"/>
    </row>
    <row r="20" spans="1:11" ht="15" x14ac:dyDescent="0.3">
      <c r="A20" s="29"/>
      <c r="B20" s="36"/>
      <c r="C20" s="34"/>
      <c r="D20" s="29"/>
      <c r="E20" s="29"/>
      <c r="F20" s="29"/>
      <c r="G20" s="29"/>
    </row>
    <row r="21" spans="1:11" ht="15" x14ac:dyDescent="0.2">
      <c r="A21" s="35" t="s">
        <v>24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s="58" customFormat="1" ht="15" x14ac:dyDescent="0.3">
      <c r="A22" s="54" t="s">
        <v>25</v>
      </c>
      <c r="B22" s="55"/>
      <c r="C22" s="56"/>
      <c r="D22" s="57"/>
      <c r="E22" s="57"/>
      <c r="F22" s="57"/>
      <c r="G22" s="57"/>
    </row>
    <row r="23" spans="1:11" s="2" customFormat="1" ht="45" x14ac:dyDescent="0.2">
      <c r="A23" s="43"/>
      <c r="B23" s="38" t="s">
        <v>12</v>
      </c>
      <c r="C23" s="38" t="s">
        <v>13</v>
      </c>
      <c r="D23" s="38" t="s">
        <v>14</v>
      </c>
      <c r="E23" s="38" t="s">
        <v>15</v>
      </c>
      <c r="F23" s="38" t="s">
        <v>16</v>
      </c>
      <c r="G23" s="43" t="s">
        <v>17</v>
      </c>
      <c r="H23" s="59" t="s">
        <v>17</v>
      </c>
      <c r="I23" s="59" t="s">
        <v>17</v>
      </c>
      <c r="J23" s="59" t="s">
        <v>17</v>
      </c>
      <c r="K23" s="38" t="s">
        <v>18</v>
      </c>
    </row>
    <row r="24" spans="1:11" s="58" customFormat="1" ht="33" customHeight="1" x14ac:dyDescent="0.3">
      <c r="A24" s="60"/>
      <c r="B24" s="61">
        <v>5</v>
      </c>
      <c r="C24" s="62" t="s">
        <v>26</v>
      </c>
      <c r="D24" s="45" t="s">
        <v>20</v>
      </c>
      <c r="E24" s="63">
        <v>0.05</v>
      </c>
      <c r="F24" s="64">
        <f>IF(D24="NE",E24,0)</f>
        <v>0</v>
      </c>
      <c r="G24" s="47" t="s">
        <v>112</v>
      </c>
      <c r="H24" s="65"/>
      <c r="I24" s="65"/>
      <c r="J24" s="65"/>
      <c r="K24" s="98">
        <f>SUM(F24:F37)*0.3</f>
        <v>0.22799999999999995</v>
      </c>
    </row>
    <row r="25" spans="1:11" ht="33" customHeight="1" x14ac:dyDescent="0.3">
      <c r="A25" s="66"/>
      <c r="B25" s="43">
        <v>6</v>
      </c>
      <c r="C25" s="67" t="s">
        <v>28</v>
      </c>
      <c r="D25" s="45" t="s">
        <v>20</v>
      </c>
      <c r="E25" s="46">
        <v>0.1</v>
      </c>
      <c r="F25" s="68">
        <f t="shared" ref="F25:F37" si="0">IF(D25="DA",E25,0)</f>
        <v>0.1</v>
      </c>
      <c r="G25" s="47"/>
      <c r="H25" s="48"/>
      <c r="I25" s="48"/>
      <c r="J25" s="48"/>
      <c r="K25" s="98"/>
    </row>
    <row r="26" spans="1:11" ht="33" customHeight="1" x14ac:dyDescent="0.3">
      <c r="A26" s="66"/>
      <c r="B26" s="43">
        <v>7</v>
      </c>
      <c r="C26" s="44" t="s">
        <v>29</v>
      </c>
      <c r="D26" s="45" t="s">
        <v>20</v>
      </c>
      <c r="E26" s="46">
        <v>7.0000000000000007E-2</v>
      </c>
      <c r="F26" s="68">
        <f t="shared" si="0"/>
        <v>7.0000000000000007E-2</v>
      </c>
      <c r="G26" s="47"/>
      <c r="H26" s="48"/>
      <c r="I26" s="48"/>
      <c r="J26" s="48"/>
      <c r="K26" s="98"/>
    </row>
    <row r="27" spans="1:11" ht="33" customHeight="1" x14ac:dyDescent="0.3">
      <c r="A27" s="66"/>
      <c r="B27" s="43">
        <v>8</v>
      </c>
      <c r="C27" s="44" t="s">
        <v>30</v>
      </c>
      <c r="D27" s="45" t="s">
        <v>20</v>
      </c>
      <c r="E27" s="46">
        <v>7.0000000000000007E-2</v>
      </c>
      <c r="F27" s="68">
        <f t="shared" si="0"/>
        <v>7.0000000000000007E-2</v>
      </c>
      <c r="G27" s="47"/>
      <c r="H27" s="48"/>
      <c r="I27" s="48"/>
      <c r="J27" s="48"/>
      <c r="K27" s="98"/>
    </row>
    <row r="28" spans="1:11" ht="46.5" customHeight="1" x14ac:dyDescent="0.3">
      <c r="A28" s="69"/>
      <c r="B28" s="70">
        <v>9</v>
      </c>
      <c r="C28" s="71" t="s">
        <v>31</v>
      </c>
      <c r="D28" s="45" t="s">
        <v>20</v>
      </c>
      <c r="E28" s="46">
        <v>0.05</v>
      </c>
      <c r="F28" s="68">
        <f t="shared" si="0"/>
        <v>0.05</v>
      </c>
      <c r="G28" s="47"/>
      <c r="H28" s="48"/>
      <c r="I28" s="48"/>
      <c r="J28" s="48"/>
      <c r="K28" s="98"/>
    </row>
    <row r="29" spans="1:11" ht="76.5" customHeight="1" x14ac:dyDescent="0.3">
      <c r="A29" s="66"/>
      <c r="B29" s="43">
        <v>10</v>
      </c>
      <c r="C29" s="44" t="s">
        <v>32</v>
      </c>
      <c r="D29" s="45" t="s">
        <v>20</v>
      </c>
      <c r="E29" s="46">
        <v>0.1</v>
      </c>
      <c r="F29" s="68">
        <f t="shared" si="0"/>
        <v>0.1</v>
      </c>
      <c r="G29" s="47"/>
      <c r="H29" s="48"/>
      <c r="I29" s="48"/>
      <c r="J29" s="48"/>
      <c r="K29" s="98"/>
    </row>
    <row r="30" spans="1:11" ht="61.5" customHeight="1" x14ac:dyDescent="0.3">
      <c r="A30" s="66"/>
      <c r="B30" s="43">
        <v>11</v>
      </c>
      <c r="C30" s="44" t="s">
        <v>33</v>
      </c>
      <c r="D30" s="45" t="s">
        <v>20</v>
      </c>
      <c r="E30" s="46">
        <v>0.1</v>
      </c>
      <c r="F30" s="68">
        <f t="shared" si="0"/>
        <v>0.1</v>
      </c>
      <c r="G30" s="47"/>
      <c r="H30" s="48"/>
      <c r="I30" s="48"/>
      <c r="J30" s="48"/>
      <c r="K30" s="98"/>
    </row>
    <row r="31" spans="1:11" ht="45" x14ac:dyDescent="0.3">
      <c r="A31" s="66"/>
      <c r="B31" s="43">
        <v>12</v>
      </c>
      <c r="C31" s="72" t="s">
        <v>34</v>
      </c>
      <c r="D31" s="45" t="s">
        <v>27</v>
      </c>
      <c r="E31" s="46">
        <v>7.0000000000000007E-2</v>
      </c>
      <c r="F31" s="68">
        <f t="shared" si="0"/>
        <v>0</v>
      </c>
      <c r="G31" s="47" t="s">
        <v>35</v>
      </c>
      <c r="H31" s="48"/>
      <c r="I31" s="48"/>
      <c r="J31" s="48"/>
      <c r="K31" s="98"/>
    </row>
    <row r="32" spans="1:11" ht="30" x14ac:dyDescent="0.3">
      <c r="A32" s="66"/>
      <c r="B32" s="43">
        <v>13</v>
      </c>
      <c r="C32" s="72" t="s">
        <v>36</v>
      </c>
      <c r="D32" s="45" t="s">
        <v>27</v>
      </c>
      <c r="E32" s="46">
        <v>0.05</v>
      </c>
      <c r="F32" s="68">
        <f t="shared" si="0"/>
        <v>0</v>
      </c>
      <c r="G32" s="47" t="s">
        <v>35</v>
      </c>
      <c r="H32" s="48"/>
      <c r="I32" s="48"/>
      <c r="J32" s="48"/>
      <c r="K32" s="98"/>
    </row>
    <row r="33" spans="1:11" ht="30" x14ac:dyDescent="0.3">
      <c r="A33" s="66"/>
      <c r="B33" s="43">
        <v>14</v>
      </c>
      <c r="C33" s="72" t="s">
        <v>37</v>
      </c>
      <c r="D33" s="45" t="s">
        <v>27</v>
      </c>
      <c r="E33" s="46">
        <v>0.1</v>
      </c>
      <c r="F33" s="68">
        <f>IF(D33="NE",E33,0)</f>
        <v>0.1</v>
      </c>
      <c r="G33" s="47" t="s">
        <v>35</v>
      </c>
      <c r="H33" s="48"/>
      <c r="I33" s="48"/>
      <c r="J33" s="48"/>
      <c r="K33" s="98"/>
    </row>
    <row r="34" spans="1:11" ht="30" x14ac:dyDescent="0.3">
      <c r="A34" s="66"/>
      <c r="B34" s="43">
        <v>15</v>
      </c>
      <c r="C34" s="72" t="s">
        <v>38</v>
      </c>
      <c r="D34" s="45" t="s">
        <v>27</v>
      </c>
      <c r="E34" s="46">
        <v>0.02</v>
      </c>
      <c r="F34" s="68">
        <f t="shared" si="0"/>
        <v>0</v>
      </c>
      <c r="G34" s="47" t="s">
        <v>39</v>
      </c>
      <c r="H34" s="48"/>
      <c r="I34" s="48"/>
      <c r="J34" s="48"/>
      <c r="K34" s="98"/>
    </row>
    <row r="35" spans="1:11" ht="90" x14ac:dyDescent="0.3">
      <c r="A35" s="66"/>
      <c r="B35" s="43">
        <v>16</v>
      </c>
      <c r="C35" s="72" t="s">
        <v>40</v>
      </c>
      <c r="D35" s="45" t="s">
        <v>20</v>
      </c>
      <c r="E35" s="46">
        <v>7.0000000000000007E-2</v>
      </c>
      <c r="F35" s="68">
        <f t="shared" si="0"/>
        <v>7.0000000000000007E-2</v>
      </c>
      <c r="G35" s="47" t="s">
        <v>41</v>
      </c>
      <c r="H35" s="48"/>
      <c r="I35" s="48"/>
      <c r="J35" s="48"/>
      <c r="K35" s="98"/>
    </row>
    <row r="36" spans="1:11" ht="33" customHeight="1" x14ac:dyDescent="0.3">
      <c r="A36" s="66"/>
      <c r="B36" s="43">
        <v>17</v>
      </c>
      <c r="C36" s="72" t="s">
        <v>42</v>
      </c>
      <c r="D36" s="45" t="s">
        <v>20</v>
      </c>
      <c r="E36" s="46">
        <v>0.1</v>
      </c>
      <c r="F36" s="68">
        <f t="shared" si="0"/>
        <v>0.1</v>
      </c>
      <c r="G36" s="47"/>
      <c r="H36" s="42"/>
      <c r="I36" s="42"/>
      <c r="J36" s="42"/>
      <c r="K36" s="98"/>
    </row>
    <row r="37" spans="1:11" ht="29.25" customHeight="1" x14ac:dyDescent="0.3">
      <c r="A37" s="66"/>
      <c r="B37" s="43">
        <v>18</v>
      </c>
      <c r="C37" s="72" t="s">
        <v>43</v>
      </c>
      <c r="D37" s="45" t="s">
        <v>27</v>
      </c>
      <c r="E37" s="46">
        <v>0.05</v>
      </c>
      <c r="F37" s="68">
        <f t="shared" si="0"/>
        <v>0</v>
      </c>
      <c r="G37" s="47" t="s">
        <v>44</v>
      </c>
      <c r="H37" s="42"/>
      <c r="I37" s="42"/>
      <c r="J37" s="42"/>
      <c r="K37" s="98"/>
    </row>
    <row r="38" spans="1:11" ht="15.75" customHeight="1" x14ac:dyDescent="0.3">
      <c r="A38" s="73"/>
      <c r="B38" s="50"/>
      <c r="C38" s="27"/>
      <c r="D38" s="26"/>
      <c r="E38" s="74">
        <f>SUM(E24:E37)</f>
        <v>1</v>
      </c>
      <c r="F38" s="74"/>
      <c r="G38" s="49"/>
      <c r="H38" s="49"/>
      <c r="I38" s="49"/>
      <c r="J38" s="49"/>
      <c r="K38" s="75"/>
    </row>
    <row r="39" spans="1:11" ht="15" x14ac:dyDescent="0.3">
      <c r="A39" s="73"/>
      <c r="B39" s="50"/>
      <c r="C39" s="27"/>
      <c r="D39" s="28"/>
      <c r="E39" s="28"/>
      <c r="F39" s="28"/>
      <c r="G39" s="49"/>
      <c r="H39" s="49"/>
      <c r="I39" s="49"/>
      <c r="J39" s="49"/>
    </row>
    <row r="40" spans="1:11" ht="15" x14ac:dyDescent="0.2">
      <c r="A40" s="35" t="s">
        <v>45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ht="30" x14ac:dyDescent="0.3">
      <c r="A41" s="77" t="s">
        <v>46</v>
      </c>
      <c r="B41" s="36"/>
      <c r="C41" s="34"/>
      <c r="D41" s="28"/>
      <c r="E41" s="28"/>
      <c r="F41" s="28"/>
      <c r="G41" s="78" t="s">
        <v>47</v>
      </c>
      <c r="H41" s="49"/>
      <c r="I41" s="49"/>
      <c r="J41" s="49"/>
    </row>
    <row r="42" spans="1:11" ht="15" x14ac:dyDescent="0.3">
      <c r="A42" s="77"/>
      <c r="B42" s="36"/>
      <c r="C42" s="34"/>
      <c r="D42" s="28"/>
      <c r="E42" s="28"/>
      <c r="F42" s="28"/>
      <c r="G42" s="49"/>
      <c r="H42" s="49"/>
      <c r="I42" s="49"/>
      <c r="J42" s="49"/>
    </row>
    <row r="43" spans="1:11" ht="105" x14ac:dyDescent="0.3">
      <c r="A43" s="77" t="s">
        <v>48</v>
      </c>
      <c r="B43" s="36"/>
      <c r="C43" s="34"/>
      <c r="D43" s="28"/>
      <c r="E43" s="28"/>
      <c r="F43" s="28"/>
      <c r="G43" s="78" t="s">
        <v>49</v>
      </c>
      <c r="H43" s="49"/>
      <c r="I43" s="49"/>
      <c r="J43" s="49"/>
    </row>
    <row r="44" spans="1:11" ht="15" x14ac:dyDescent="0.3">
      <c r="A44" s="77"/>
      <c r="B44" s="36"/>
      <c r="C44" s="34"/>
      <c r="D44" s="28"/>
      <c r="E44" s="28"/>
      <c r="F44" s="28"/>
      <c r="G44" s="49"/>
      <c r="H44" s="49"/>
      <c r="I44" s="49"/>
      <c r="J44" s="49"/>
    </row>
    <row r="45" spans="1:11" ht="15" x14ac:dyDescent="0.3">
      <c r="A45" s="77" t="s">
        <v>50</v>
      </c>
      <c r="B45" s="36"/>
      <c r="C45" s="34"/>
      <c r="D45" s="29"/>
      <c r="E45" s="29"/>
      <c r="F45" s="29"/>
      <c r="G45" s="29"/>
    </row>
    <row r="46" spans="1:11" s="2" customFormat="1" ht="45" x14ac:dyDescent="0.2">
      <c r="A46" s="43"/>
      <c r="B46" s="38" t="s">
        <v>12</v>
      </c>
      <c r="C46" s="38" t="s">
        <v>13</v>
      </c>
      <c r="D46" s="38" t="s">
        <v>14</v>
      </c>
      <c r="E46" s="38" t="s">
        <v>15</v>
      </c>
      <c r="F46" s="38" t="s">
        <v>16</v>
      </c>
      <c r="G46" s="38" t="s">
        <v>17</v>
      </c>
      <c r="H46" s="40"/>
      <c r="I46" s="40"/>
      <c r="J46" s="40"/>
      <c r="K46" s="38" t="s">
        <v>18</v>
      </c>
    </row>
    <row r="47" spans="1:11" ht="45" customHeight="1" x14ac:dyDescent="0.3">
      <c r="A47" s="79"/>
      <c r="B47" s="43">
        <v>19</v>
      </c>
      <c r="C47" s="72" t="s">
        <v>51</v>
      </c>
      <c r="D47" s="45" t="s">
        <v>20</v>
      </c>
      <c r="E47" s="46">
        <v>0.03</v>
      </c>
      <c r="F47" s="46">
        <f t="shared" ref="F47:F80" si="1">IF(D47="DA",E47,0)</f>
        <v>0.03</v>
      </c>
      <c r="G47" s="47"/>
      <c r="H47" s="33"/>
      <c r="I47" s="33"/>
      <c r="J47" s="33"/>
      <c r="K47" s="98">
        <f>SUM(F47:F80)*0.2</f>
        <v>0.11400000000000006</v>
      </c>
    </row>
    <row r="48" spans="1:11" ht="33" customHeight="1" x14ac:dyDescent="0.3">
      <c r="A48" s="66"/>
      <c r="B48" s="43">
        <v>20</v>
      </c>
      <c r="C48" s="72" t="s">
        <v>52</v>
      </c>
      <c r="D48" s="45" t="s">
        <v>20</v>
      </c>
      <c r="E48" s="46">
        <v>0.03</v>
      </c>
      <c r="F48" s="46">
        <f t="shared" si="1"/>
        <v>0.03</v>
      </c>
      <c r="G48" s="47"/>
      <c r="H48" s="33"/>
      <c r="I48" s="33"/>
      <c r="J48" s="33"/>
      <c r="K48" s="98"/>
    </row>
    <row r="49" spans="1:11" ht="47.85" customHeight="1" x14ac:dyDescent="0.3">
      <c r="A49" s="66"/>
      <c r="B49" s="43">
        <v>21</v>
      </c>
      <c r="C49" s="67" t="s">
        <v>53</v>
      </c>
      <c r="D49" s="45" t="s">
        <v>27</v>
      </c>
      <c r="E49" s="46">
        <v>0.03</v>
      </c>
      <c r="F49" s="46">
        <f t="shared" si="1"/>
        <v>0</v>
      </c>
      <c r="G49" s="47" t="s">
        <v>54</v>
      </c>
      <c r="H49" s="33"/>
      <c r="I49" s="33"/>
      <c r="J49" s="33"/>
      <c r="K49" s="98"/>
    </row>
    <row r="50" spans="1:11" ht="33" customHeight="1" x14ac:dyDescent="0.3">
      <c r="A50" s="66"/>
      <c r="B50" s="43">
        <v>22</v>
      </c>
      <c r="C50" s="44" t="s">
        <v>55</v>
      </c>
      <c r="D50" s="45" t="s">
        <v>27</v>
      </c>
      <c r="E50" s="46">
        <v>0.03</v>
      </c>
      <c r="F50" s="46">
        <f t="shared" si="1"/>
        <v>0</v>
      </c>
      <c r="G50" s="47" t="s">
        <v>56</v>
      </c>
      <c r="H50" s="2"/>
      <c r="I50" s="2"/>
      <c r="J50" s="2"/>
      <c r="K50" s="98"/>
    </row>
    <row r="51" spans="1:11" ht="33" customHeight="1" x14ac:dyDescent="0.3">
      <c r="A51" s="66"/>
      <c r="B51" s="43">
        <v>23</v>
      </c>
      <c r="C51" s="44" t="s">
        <v>57</v>
      </c>
      <c r="D51" s="45" t="s">
        <v>27</v>
      </c>
      <c r="E51" s="46">
        <v>0.03</v>
      </c>
      <c r="F51" s="46">
        <f t="shared" si="1"/>
        <v>0</v>
      </c>
      <c r="G51" s="47" t="s">
        <v>58</v>
      </c>
      <c r="H51" s="48"/>
      <c r="I51" s="48"/>
      <c r="J51" s="80"/>
      <c r="K51" s="98"/>
    </row>
    <row r="52" spans="1:11" ht="33" customHeight="1" x14ac:dyDescent="0.3">
      <c r="A52" s="69"/>
      <c r="B52" s="70">
        <v>24</v>
      </c>
      <c r="C52" s="71" t="s">
        <v>59</v>
      </c>
      <c r="D52" s="45" t="s">
        <v>20</v>
      </c>
      <c r="E52" s="46">
        <v>0.03</v>
      </c>
      <c r="F52" s="46">
        <f t="shared" si="1"/>
        <v>0.03</v>
      </c>
      <c r="G52" s="47"/>
      <c r="H52" s="48"/>
      <c r="I52" s="48"/>
      <c r="J52" s="80"/>
      <c r="K52" s="98"/>
    </row>
    <row r="53" spans="1:11" ht="63.75" customHeight="1" x14ac:dyDescent="0.3">
      <c r="A53" s="66"/>
      <c r="B53" s="43">
        <v>25</v>
      </c>
      <c r="C53" s="44" t="s">
        <v>60</v>
      </c>
      <c r="D53" s="45" t="s">
        <v>20</v>
      </c>
      <c r="E53" s="46">
        <v>0.03</v>
      </c>
      <c r="F53" s="46">
        <f t="shared" si="1"/>
        <v>0.03</v>
      </c>
      <c r="G53" s="47"/>
      <c r="H53" s="48"/>
      <c r="I53" s="48"/>
      <c r="J53" s="80"/>
      <c r="K53" s="98"/>
    </row>
    <row r="54" spans="1:11" ht="60" x14ac:dyDescent="0.3">
      <c r="A54" s="66"/>
      <c r="B54" s="43">
        <v>26</v>
      </c>
      <c r="C54" s="44" t="s">
        <v>61</v>
      </c>
      <c r="D54" s="45" t="s">
        <v>20</v>
      </c>
      <c r="E54" s="46">
        <v>0.03</v>
      </c>
      <c r="F54" s="46">
        <f t="shared" si="1"/>
        <v>0.03</v>
      </c>
      <c r="G54" s="47"/>
      <c r="H54" s="42"/>
      <c r="I54" s="42"/>
      <c r="J54" s="81"/>
      <c r="K54" s="98"/>
    </row>
    <row r="55" spans="1:11" ht="45" x14ac:dyDescent="0.3">
      <c r="A55" s="66"/>
      <c r="B55" s="43">
        <v>27</v>
      </c>
      <c r="C55" s="44" t="s">
        <v>62</v>
      </c>
      <c r="D55" s="45" t="s">
        <v>20</v>
      </c>
      <c r="E55" s="46">
        <v>0.03</v>
      </c>
      <c r="F55" s="46">
        <f t="shared" si="1"/>
        <v>0.03</v>
      </c>
      <c r="G55" s="47"/>
      <c r="H55" s="42"/>
      <c r="I55" s="42"/>
      <c r="J55" s="81"/>
      <c r="K55" s="98"/>
    </row>
    <row r="56" spans="1:11" ht="30" x14ac:dyDescent="0.3">
      <c r="A56" s="66"/>
      <c r="B56" s="43">
        <v>28</v>
      </c>
      <c r="C56" s="44" t="s">
        <v>63</v>
      </c>
      <c r="D56" s="45" t="s">
        <v>27</v>
      </c>
      <c r="E56" s="46">
        <v>0.03</v>
      </c>
      <c r="F56" s="46">
        <f t="shared" si="1"/>
        <v>0</v>
      </c>
      <c r="G56" s="47"/>
      <c r="H56" s="42"/>
      <c r="I56" s="42"/>
      <c r="J56" s="81"/>
      <c r="K56" s="98"/>
    </row>
    <row r="57" spans="1:11" ht="30" x14ac:dyDescent="0.3">
      <c r="A57" s="66"/>
      <c r="B57" s="43">
        <v>29</v>
      </c>
      <c r="C57" s="44" t="s">
        <v>64</v>
      </c>
      <c r="D57" s="45" t="s">
        <v>27</v>
      </c>
      <c r="E57" s="46">
        <v>0.03</v>
      </c>
      <c r="F57" s="46">
        <f t="shared" si="1"/>
        <v>0</v>
      </c>
      <c r="G57" s="47" t="s">
        <v>65</v>
      </c>
      <c r="H57" s="42"/>
      <c r="I57" s="42"/>
      <c r="J57" s="81"/>
      <c r="K57" s="98"/>
    </row>
    <row r="58" spans="1:11" ht="30" x14ac:dyDescent="0.3">
      <c r="A58" s="66"/>
      <c r="B58" s="43">
        <v>30</v>
      </c>
      <c r="C58" s="44" t="s">
        <v>66</v>
      </c>
      <c r="D58" s="45" t="s">
        <v>27</v>
      </c>
      <c r="E58" s="46">
        <v>0.03</v>
      </c>
      <c r="F58" s="46">
        <f t="shared" si="1"/>
        <v>0</v>
      </c>
      <c r="G58" s="47" t="s">
        <v>65</v>
      </c>
      <c r="H58" s="42"/>
      <c r="I58" s="42"/>
      <c r="J58" s="81"/>
      <c r="K58" s="98"/>
    </row>
    <row r="59" spans="1:11" ht="15" x14ac:dyDescent="0.3">
      <c r="A59" s="66"/>
      <c r="B59" s="43">
        <v>31</v>
      </c>
      <c r="C59" s="72" t="s">
        <v>67</v>
      </c>
      <c r="D59" s="45" t="s">
        <v>27</v>
      </c>
      <c r="E59" s="46">
        <v>0.03</v>
      </c>
      <c r="F59" s="46">
        <f t="shared" si="1"/>
        <v>0</v>
      </c>
      <c r="G59" s="47"/>
      <c r="H59" s="48"/>
      <c r="I59" s="48"/>
      <c r="J59" s="80"/>
      <c r="K59" s="98"/>
    </row>
    <row r="60" spans="1:11" ht="15" x14ac:dyDescent="0.3">
      <c r="A60" s="66"/>
      <c r="B60" s="43">
        <v>32</v>
      </c>
      <c r="C60" s="72" t="s">
        <v>68</v>
      </c>
      <c r="D60" s="45" t="s">
        <v>27</v>
      </c>
      <c r="E60" s="46">
        <v>0.03</v>
      </c>
      <c r="F60" s="46">
        <f t="shared" si="1"/>
        <v>0</v>
      </c>
      <c r="G60" s="47"/>
      <c r="H60" s="48"/>
      <c r="I60" s="48"/>
      <c r="J60" s="80"/>
      <c r="K60" s="98"/>
    </row>
    <row r="61" spans="1:11" ht="30" x14ac:dyDescent="0.3">
      <c r="A61" s="66"/>
      <c r="B61" s="43">
        <v>33</v>
      </c>
      <c r="C61" s="72" t="s">
        <v>69</v>
      </c>
      <c r="D61" s="45" t="s">
        <v>20</v>
      </c>
      <c r="E61" s="46">
        <v>0.03</v>
      </c>
      <c r="F61" s="46">
        <f t="shared" si="1"/>
        <v>0.03</v>
      </c>
      <c r="G61" s="47"/>
      <c r="H61" s="48"/>
      <c r="I61" s="48"/>
      <c r="J61" s="80"/>
      <c r="K61" s="98"/>
    </row>
    <row r="62" spans="1:11" ht="30" x14ac:dyDescent="0.3">
      <c r="A62" s="66"/>
      <c r="B62" s="43">
        <v>34</v>
      </c>
      <c r="C62" s="72" t="s">
        <v>70</v>
      </c>
      <c r="D62" s="45" t="s">
        <v>20</v>
      </c>
      <c r="E62" s="46">
        <v>0.03</v>
      </c>
      <c r="F62" s="46">
        <f t="shared" si="1"/>
        <v>0.03</v>
      </c>
      <c r="G62" s="47"/>
      <c r="H62" s="48"/>
      <c r="I62" s="48"/>
      <c r="J62" s="80"/>
      <c r="K62" s="98"/>
    </row>
    <row r="63" spans="1:11" ht="60" x14ac:dyDescent="0.3">
      <c r="A63" s="66"/>
      <c r="B63" s="43">
        <v>35</v>
      </c>
      <c r="C63" s="72" t="s">
        <v>71</v>
      </c>
      <c r="D63" s="45" t="s">
        <v>20</v>
      </c>
      <c r="E63" s="46">
        <v>0.03</v>
      </c>
      <c r="F63" s="46">
        <f t="shared" si="1"/>
        <v>0.03</v>
      </c>
      <c r="G63" s="47"/>
      <c r="H63" s="48"/>
      <c r="I63" s="48"/>
      <c r="J63" s="80"/>
      <c r="K63" s="98"/>
    </row>
    <row r="64" spans="1:11" ht="60" x14ac:dyDescent="0.3">
      <c r="A64" s="66"/>
      <c r="B64" s="43">
        <v>36</v>
      </c>
      <c r="C64" s="72" t="s">
        <v>72</v>
      </c>
      <c r="D64" s="45" t="s">
        <v>20</v>
      </c>
      <c r="E64" s="46">
        <v>0.03</v>
      </c>
      <c r="F64" s="46">
        <f t="shared" si="1"/>
        <v>0.03</v>
      </c>
      <c r="G64" s="47"/>
      <c r="H64" s="48"/>
      <c r="I64" s="48"/>
      <c r="J64" s="80"/>
      <c r="K64" s="98"/>
    </row>
    <row r="65" spans="1:11" ht="75" x14ac:dyDescent="0.3">
      <c r="A65" s="66"/>
      <c r="B65" s="43">
        <v>37</v>
      </c>
      <c r="C65" s="72" t="s">
        <v>73</v>
      </c>
      <c r="D65" s="45" t="s">
        <v>20</v>
      </c>
      <c r="E65" s="46">
        <v>0.03</v>
      </c>
      <c r="F65" s="46">
        <f t="shared" si="1"/>
        <v>0.03</v>
      </c>
      <c r="G65" s="47"/>
      <c r="H65" s="48"/>
      <c r="I65" s="48"/>
      <c r="J65" s="80"/>
      <c r="K65" s="98"/>
    </row>
    <row r="66" spans="1:11" ht="30" x14ac:dyDescent="0.3">
      <c r="A66" s="66"/>
      <c r="B66" s="43">
        <v>38</v>
      </c>
      <c r="C66" s="72" t="s">
        <v>74</v>
      </c>
      <c r="D66" s="45" t="s">
        <v>20</v>
      </c>
      <c r="E66" s="46">
        <v>0.03</v>
      </c>
      <c r="F66" s="46">
        <f t="shared" si="1"/>
        <v>0.03</v>
      </c>
      <c r="G66" s="47"/>
      <c r="H66" s="48"/>
      <c r="I66" s="48"/>
      <c r="J66" s="80"/>
      <c r="K66" s="98"/>
    </row>
    <row r="67" spans="1:11" ht="45" x14ac:dyDescent="0.3">
      <c r="A67" s="66"/>
      <c r="B67" s="70">
        <v>39</v>
      </c>
      <c r="C67" s="72" t="s">
        <v>75</v>
      </c>
      <c r="D67" s="45" t="s">
        <v>20</v>
      </c>
      <c r="E67" s="46">
        <v>0.03</v>
      </c>
      <c r="F67" s="46">
        <f t="shared" si="1"/>
        <v>0.03</v>
      </c>
      <c r="G67" s="47"/>
      <c r="H67" s="48"/>
      <c r="I67" s="48"/>
      <c r="J67" s="80"/>
      <c r="K67" s="98"/>
    </row>
    <row r="68" spans="1:11" ht="30" x14ac:dyDescent="0.3">
      <c r="A68" s="66"/>
      <c r="B68" s="43">
        <v>40</v>
      </c>
      <c r="C68" s="72" t="s">
        <v>76</v>
      </c>
      <c r="D68" s="45" t="s">
        <v>20</v>
      </c>
      <c r="E68" s="46">
        <v>0.03</v>
      </c>
      <c r="F68" s="46">
        <f t="shared" si="1"/>
        <v>0.03</v>
      </c>
      <c r="G68" s="47"/>
      <c r="H68" s="48"/>
      <c r="I68" s="48"/>
      <c r="J68" s="80"/>
      <c r="K68" s="98"/>
    </row>
    <row r="69" spans="1:11" ht="60" x14ac:dyDescent="0.3">
      <c r="A69" s="66"/>
      <c r="B69" s="43">
        <v>41</v>
      </c>
      <c r="C69" s="72" t="s">
        <v>77</v>
      </c>
      <c r="D69" s="45" t="s">
        <v>27</v>
      </c>
      <c r="E69" s="46">
        <v>0.03</v>
      </c>
      <c r="F69" s="46">
        <f t="shared" si="1"/>
        <v>0</v>
      </c>
      <c r="G69" s="47" t="s">
        <v>78</v>
      </c>
      <c r="H69" s="48"/>
      <c r="I69" s="48"/>
      <c r="J69" s="80"/>
      <c r="K69" s="98"/>
    </row>
    <row r="70" spans="1:11" ht="30" x14ac:dyDescent="0.3">
      <c r="A70" s="66"/>
      <c r="B70" s="43">
        <v>42</v>
      </c>
      <c r="C70" s="72" t="s">
        <v>79</v>
      </c>
      <c r="D70" s="45" t="s">
        <v>20</v>
      </c>
      <c r="E70" s="46">
        <v>0.03</v>
      </c>
      <c r="F70" s="46">
        <f t="shared" si="1"/>
        <v>0.03</v>
      </c>
      <c r="G70" s="47"/>
      <c r="H70" s="48"/>
      <c r="I70" s="48"/>
      <c r="J70" s="80"/>
      <c r="K70" s="98"/>
    </row>
    <row r="71" spans="1:11" ht="30" x14ac:dyDescent="0.3">
      <c r="A71" s="66"/>
      <c r="B71" s="43">
        <v>43</v>
      </c>
      <c r="C71" s="72" t="s">
        <v>80</v>
      </c>
      <c r="D71" s="45" t="s">
        <v>20</v>
      </c>
      <c r="E71" s="46">
        <v>0.03</v>
      </c>
      <c r="F71" s="46">
        <f t="shared" si="1"/>
        <v>0.03</v>
      </c>
      <c r="G71" s="47"/>
      <c r="H71" s="48"/>
      <c r="I71" s="48"/>
      <c r="J71" s="80"/>
      <c r="K71" s="98"/>
    </row>
    <row r="72" spans="1:11" ht="30" x14ac:dyDescent="0.3">
      <c r="A72" s="66"/>
      <c r="B72" s="43">
        <v>44</v>
      </c>
      <c r="C72" s="72" t="s">
        <v>81</v>
      </c>
      <c r="D72" s="45" t="s">
        <v>20</v>
      </c>
      <c r="E72" s="46">
        <v>0.03</v>
      </c>
      <c r="F72" s="46">
        <f t="shared" si="1"/>
        <v>0.03</v>
      </c>
      <c r="G72" s="47"/>
      <c r="H72" s="48"/>
      <c r="I72" s="48"/>
      <c r="J72" s="80"/>
      <c r="K72" s="98"/>
    </row>
    <row r="73" spans="1:11" ht="30" x14ac:dyDescent="0.3">
      <c r="A73" s="79"/>
      <c r="B73" s="43">
        <v>45</v>
      </c>
      <c r="C73" s="72" t="s">
        <v>82</v>
      </c>
      <c r="D73" s="45" t="s">
        <v>20</v>
      </c>
      <c r="E73" s="46">
        <v>0.03</v>
      </c>
      <c r="F73" s="46">
        <f t="shared" si="1"/>
        <v>0.03</v>
      </c>
      <c r="G73" s="47"/>
      <c r="H73" s="48"/>
      <c r="I73" s="48"/>
      <c r="J73" s="80"/>
      <c r="K73" s="98"/>
    </row>
    <row r="74" spans="1:11" ht="75.75" customHeight="1" x14ac:dyDescent="0.3">
      <c r="A74" s="48"/>
      <c r="B74" s="43">
        <v>46</v>
      </c>
      <c r="C74" s="72" t="s">
        <v>83</v>
      </c>
      <c r="D74" s="45" t="s">
        <v>27</v>
      </c>
      <c r="E74" s="46">
        <v>0.03</v>
      </c>
      <c r="F74" s="46">
        <f t="shared" si="1"/>
        <v>0</v>
      </c>
      <c r="G74" s="47" t="s">
        <v>84</v>
      </c>
      <c r="H74" s="42"/>
      <c r="I74" s="42"/>
      <c r="J74" s="81"/>
      <c r="K74" s="98"/>
    </row>
    <row r="75" spans="1:11" ht="30" x14ac:dyDescent="0.3">
      <c r="A75" s="48"/>
      <c r="B75" s="43">
        <v>47</v>
      </c>
      <c r="C75" s="72" t="s">
        <v>85</v>
      </c>
      <c r="D75" s="45" t="s">
        <v>27</v>
      </c>
      <c r="E75" s="46">
        <v>0.03</v>
      </c>
      <c r="F75" s="46">
        <f t="shared" si="1"/>
        <v>0</v>
      </c>
      <c r="G75" s="47" t="s">
        <v>86</v>
      </c>
      <c r="H75" s="49"/>
      <c r="I75" s="49"/>
      <c r="J75" s="49"/>
      <c r="K75" s="98"/>
    </row>
    <row r="76" spans="1:11" ht="30" x14ac:dyDescent="0.3">
      <c r="A76" s="48"/>
      <c r="B76" s="43">
        <v>48</v>
      </c>
      <c r="C76" s="72" t="s">
        <v>87</v>
      </c>
      <c r="D76" s="45" t="s">
        <v>27</v>
      </c>
      <c r="E76" s="46">
        <v>0.03</v>
      </c>
      <c r="F76" s="46">
        <f t="shared" si="1"/>
        <v>0</v>
      </c>
      <c r="G76" s="47" t="s">
        <v>86</v>
      </c>
      <c r="H76" s="49"/>
      <c r="I76" s="49"/>
      <c r="J76" s="49"/>
      <c r="K76" s="98"/>
    </row>
    <row r="77" spans="1:11" ht="45" x14ac:dyDescent="0.3">
      <c r="A77" s="48"/>
      <c r="B77" s="43">
        <v>49</v>
      </c>
      <c r="C77" s="72" t="s">
        <v>88</v>
      </c>
      <c r="D77" s="45" t="s">
        <v>20</v>
      </c>
      <c r="E77" s="46">
        <v>0.03</v>
      </c>
      <c r="F77" s="46">
        <f t="shared" si="1"/>
        <v>0.03</v>
      </c>
      <c r="G77" s="47"/>
      <c r="H77" s="49"/>
      <c r="I77" s="49"/>
      <c r="J77" s="49"/>
      <c r="K77" s="98"/>
    </row>
    <row r="78" spans="1:11" ht="45" x14ac:dyDescent="0.3">
      <c r="A78" s="48"/>
      <c r="B78" s="43">
        <v>50</v>
      </c>
      <c r="C78" s="72" t="s">
        <v>89</v>
      </c>
      <c r="D78" s="45" t="s">
        <v>27</v>
      </c>
      <c r="E78" s="46">
        <v>0.03</v>
      </c>
      <c r="F78" s="46">
        <f t="shared" si="1"/>
        <v>0</v>
      </c>
      <c r="G78" s="47" t="s">
        <v>90</v>
      </c>
      <c r="H78" s="49"/>
      <c r="I78" s="49"/>
      <c r="J78" s="49"/>
      <c r="K78" s="98"/>
    </row>
    <row r="79" spans="1:11" ht="45" x14ac:dyDescent="0.3">
      <c r="A79" s="48"/>
      <c r="B79" s="43">
        <v>51</v>
      </c>
      <c r="C79" s="72" t="s">
        <v>91</v>
      </c>
      <c r="D79" s="45" t="s">
        <v>27</v>
      </c>
      <c r="E79" s="46">
        <v>0.02</v>
      </c>
      <c r="F79" s="46">
        <f t="shared" si="1"/>
        <v>0</v>
      </c>
      <c r="G79" s="47"/>
      <c r="H79" s="49"/>
      <c r="I79" s="49"/>
      <c r="J79" s="49"/>
      <c r="K79" s="98"/>
    </row>
    <row r="80" spans="1:11" ht="60" x14ac:dyDescent="0.3">
      <c r="A80" s="48"/>
      <c r="B80" s="70">
        <v>52</v>
      </c>
      <c r="C80" s="72" t="s">
        <v>92</v>
      </c>
      <c r="D80" s="45" t="s">
        <v>27</v>
      </c>
      <c r="E80" s="46">
        <v>0.02</v>
      </c>
      <c r="F80" s="46">
        <f t="shared" si="1"/>
        <v>0</v>
      </c>
      <c r="G80" s="47" t="s">
        <v>93</v>
      </c>
      <c r="H80" s="49"/>
      <c r="I80" s="49"/>
      <c r="J80" s="49"/>
      <c r="K80" s="98"/>
    </row>
    <row r="81" spans="1:11" ht="15" x14ac:dyDescent="0.3">
      <c r="A81" s="28"/>
      <c r="B81" s="50"/>
      <c r="C81" s="27"/>
      <c r="D81" s="28"/>
      <c r="E81" s="82">
        <f>SUM(E47:E80)</f>
        <v>1.0000000000000007</v>
      </c>
      <c r="F81" s="28"/>
      <c r="G81" s="49"/>
      <c r="H81" s="49"/>
      <c r="I81" s="49"/>
      <c r="J81" s="49"/>
    </row>
    <row r="82" spans="1:11" ht="15" x14ac:dyDescent="0.3">
      <c r="A82" s="29"/>
      <c r="B82" s="33"/>
      <c r="C82" s="34"/>
      <c r="D82" s="29"/>
      <c r="E82" s="29"/>
      <c r="F82" s="29"/>
    </row>
    <row r="83" spans="1:11" ht="15" x14ac:dyDescent="0.2">
      <c r="A83" s="35" t="s">
        <v>94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</row>
    <row r="84" spans="1:11" s="85" customFormat="1" ht="15" x14ac:dyDescent="0.3">
      <c r="A84" s="32" t="s">
        <v>95</v>
      </c>
      <c r="B84" s="83"/>
      <c r="C84" s="84"/>
    </row>
    <row r="85" spans="1:11" s="2" customFormat="1" ht="45" x14ac:dyDescent="0.2">
      <c r="A85" s="43"/>
      <c r="B85" s="38" t="s">
        <v>12</v>
      </c>
      <c r="C85" s="39" t="s">
        <v>13</v>
      </c>
      <c r="D85" s="38" t="s">
        <v>14</v>
      </c>
      <c r="E85" s="38" t="s">
        <v>15</v>
      </c>
      <c r="F85" s="38" t="s">
        <v>16</v>
      </c>
      <c r="G85" s="38" t="s">
        <v>17</v>
      </c>
      <c r="H85" s="40"/>
      <c r="I85" s="40"/>
      <c r="J85" s="40"/>
      <c r="K85" s="38" t="s">
        <v>18</v>
      </c>
    </row>
    <row r="86" spans="1:11" ht="15" customHeight="1" x14ac:dyDescent="0.2">
      <c r="A86" s="42"/>
      <c r="B86" s="43">
        <v>53</v>
      </c>
      <c r="C86" s="44" t="s">
        <v>96</v>
      </c>
      <c r="D86" s="45" t="s">
        <v>20</v>
      </c>
      <c r="E86" s="46">
        <v>0.25</v>
      </c>
      <c r="F86" s="46">
        <f>IF(D86="DA",E86,0)</f>
        <v>0.25</v>
      </c>
      <c r="G86" s="47"/>
      <c r="H86" s="33"/>
      <c r="I86" s="33"/>
      <c r="J86" s="33"/>
      <c r="K86" s="98">
        <f>SUM(F86:F90)*0.1</f>
        <v>0.1</v>
      </c>
    </row>
    <row r="87" spans="1:11" s="58" customFormat="1" ht="15" x14ac:dyDescent="0.3">
      <c r="A87" s="86"/>
      <c r="B87" s="87">
        <v>54</v>
      </c>
      <c r="C87" s="88" t="s">
        <v>97</v>
      </c>
      <c r="D87" s="45" t="s">
        <v>27</v>
      </c>
      <c r="E87" s="63">
        <v>0.2</v>
      </c>
      <c r="F87" s="63">
        <f>IF(D87="NE",E87,0)</f>
        <v>0.2</v>
      </c>
      <c r="G87" s="47"/>
      <c r="H87" s="55"/>
      <c r="I87" s="55"/>
      <c r="J87" s="55"/>
      <c r="K87" s="98"/>
    </row>
    <row r="88" spans="1:11" s="58" customFormat="1" ht="30" x14ac:dyDescent="0.3">
      <c r="A88" s="65"/>
      <c r="B88" s="61">
        <v>55</v>
      </c>
      <c r="C88" s="88" t="s">
        <v>98</v>
      </c>
      <c r="D88" s="45" t="s">
        <v>27</v>
      </c>
      <c r="E88" s="63">
        <v>0.2</v>
      </c>
      <c r="F88" s="63">
        <f>IF(D88="NE",E88,0)</f>
        <v>0.2</v>
      </c>
      <c r="G88" s="47"/>
      <c r="H88" s="55"/>
      <c r="I88" s="55"/>
      <c r="J88" s="55"/>
      <c r="K88" s="98"/>
    </row>
    <row r="89" spans="1:11" ht="30" x14ac:dyDescent="0.2">
      <c r="A89" s="42"/>
      <c r="B89" s="43">
        <v>56</v>
      </c>
      <c r="C89" s="44" t="s">
        <v>99</v>
      </c>
      <c r="D89" s="45" t="s">
        <v>20</v>
      </c>
      <c r="E89" s="46">
        <v>0.15</v>
      </c>
      <c r="F89" s="46">
        <f>IF(D89="DA",E89,0)</f>
        <v>0.15</v>
      </c>
      <c r="G89" s="47"/>
      <c r="H89" s="2"/>
      <c r="I89" s="2"/>
      <c r="J89" s="2"/>
      <c r="K89" s="98"/>
    </row>
    <row r="90" spans="1:11" ht="30" x14ac:dyDescent="0.2">
      <c r="A90" s="42"/>
      <c r="B90" s="43">
        <v>57</v>
      </c>
      <c r="C90" s="44" t="s">
        <v>100</v>
      </c>
      <c r="D90" s="45" t="s">
        <v>20</v>
      </c>
      <c r="E90" s="46">
        <v>0.2</v>
      </c>
      <c r="F90" s="46">
        <f>IF(D90="DA",E90,0)</f>
        <v>0.2</v>
      </c>
      <c r="G90" s="47"/>
      <c r="K90" s="98"/>
    </row>
    <row r="91" spans="1:11" ht="12" customHeight="1" x14ac:dyDescent="0.2">
      <c r="A91" s="49"/>
      <c r="B91" s="50"/>
      <c r="C91" s="27"/>
      <c r="D91" s="26"/>
      <c r="E91" s="51">
        <f>SUM(E86:E90)</f>
        <v>1</v>
      </c>
      <c r="F91" s="51"/>
      <c r="G91" s="49"/>
      <c r="K91" s="75"/>
    </row>
    <row r="93" spans="1:11" ht="15" x14ac:dyDescent="0.2">
      <c r="A93" s="35" t="s">
        <v>101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1:11" s="54" customFormat="1" ht="15" x14ac:dyDescent="0.3">
      <c r="A94" s="54" t="s">
        <v>102</v>
      </c>
      <c r="B94" s="89"/>
      <c r="C94" s="90"/>
    </row>
    <row r="95" spans="1:11" ht="30" customHeight="1" x14ac:dyDescent="0.3">
      <c r="A95" s="66"/>
      <c r="B95" s="38" t="s">
        <v>12</v>
      </c>
      <c r="C95" s="91" t="s">
        <v>13</v>
      </c>
      <c r="D95" s="38" t="s">
        <v>14</v>
      </c>
      <c r="E95" s="38" t="s">
        <v>15</v>
      </c>
      <c r="F95" s="38" t="s">
        <v>16</v>
      </c>
      <c r="G95" s="38" t="s">
        <v>17</v>
      </c>
      <c r="H95" s="40"/>
      <c r="I95" s="40"/>
      <c r="J95" s="40"/>
      <c r="K95" s="38" t="s">
        <v>18</v>
      </c>
    </row>
    <row r="96" spans="1:11" ht="15" x14ac:dyDescent="0.2">
      <c r="A96" s="42"/>
      <c r="B96" s="43">
        <v>58</v>
      </c>
      <c r="C96" s="44" t="s">
        <v>103</v>
      </c>
      <c r="D96" s="45" t="s">
        <v>20</v>
      </c>
      <c r="E96" s="46">
        <v>0.15</v>
      </c>
      <c r="F96" s="46">
        <f>IF(D96="DA",E96,0)</f>
        <v>0.15</v>
      </c>
      <c r="G96" s="47"/>
      <c r="H96" s="33"/>
      <c r="I96" s="33"/>
      <c r="J96" s="33"/>
      <c r="K96" s="98">
        <f>SUM(F96:F102)*0.2</f>
        <v>0.18000000000000002</v>
      </c>
    </row>
    <row r="97" spans="1:11" ht="15" customHeight="1" x14ac:dyDescent="0.3">
      <c r="A97" s="48"/>
      <c r="B97" s="43">
        <v>59</v>
      </c>
      <c r="C97" s="44" t="s">
        <v>104</v>
      </c>
      <c r="D97" s="45" t="s">
        <v>20</v>
      </c>
      <c r="E97" s="46">
        <v>0.1</v>
      </c>
      <c r="F97" s="46">
        <f>IF(D97="DA",E97,0)</f>
        <v>0.1</v>
      </c>
      <c r="G97" s="47"/>
      <c r="H97" s="33"/>
      <c r="I97" s="33"/>
      <c r="J97" s="33"/>
      <c r="K97" s="98"/>
    </row>
    <row r="98" spans="1:11" ht="45" x14ac:dyDescent="0.3">
      <c r="A98" s="48"/>
      <c r="B98" s="43">
        <v>60</v>
      </c>
      <c r="C98" s="44" t="s">
        <v>105</v>
      </c>
      <c r="D98" s="45" t="s">
        <v>20</v>
      </c>
      <c r="E98" s="46">
        <v>0.2</v>
      </c>
      <c r="F98" s="46">
        <f>IF(D98="DA",E98,0)</f>
        <v>0.2</v>
      </c>
      <c r="G98" s="47"/>
      <c r="H98" s="33"/>
      <c r="I98" s="33"/>
      <c r="J98" s="33"/>
      <c r="K98" s="98"/>
    </row>
    <row r="99" spans="1:11" ht="30" x14ac:dyDescent="0.2">
      <c r="A99" s="42"/>
      <c r="B99" s="43">
        <v>61</v>
      </c>
      <c r="C99" s="44" t="s">
        <v>106</v>
      </c>
      <c r="D99" s="45" t="s">
        <v>20</v>
      </c>
      <c r="E99" s="46">
        <v>0.15</v>
      </c>
      <c r="F99" s="46">
        <f>IF(D99="DA",E99,0)</f>
        <v>0.15</v>
      </c>
      <c r="G99" s="47"/>
      <c r="H99" s="2"/>
      <c r="I99" s="2"/>
      <c r="J99" s="2"/>
      <c r="K99" s="98"/>
    </row>
    <row r="100" spans="1:11" s="58" customFormat="1" ht="51" customHeight="1" x14ac:dyDescent="0.3">
      <c r="A100" s="65"/>
      <c r="B100" s="61">
        <v>62</v>
      </c>
      <c r="C100" s="88" t="s">
        <v>107</v>
      </c>
      <c r="D100" s="45" t="s">
        <v>27</v>
      </c>
      <c r="E100" s="63">
        <v>0.15</v>
      </c>
      <c r="F100" s="63">
        <f>IF(D100="NE",E100,0)</f>
        <v>0.15</v>
      </c>
      <c r="G100" s="47"/>
      <c r="K100" s="98"/>
    </row>
    <row r="101" spans="1:11" ht="31.5" customHeight="1" x14ac:dyDescent="0.3">
      <c r="A101" s="48"/>
      <c r="B101" s="43">
        <v>63</v>
      </c>
      <c r="C101" s="44" t="s">
        <v>108</v>
      </c>
      <c r="D101" s="45" t="s">
        <v>27</v>
      </c>
      <c r="E101" s="46">
        <v>0.1</v>
      </c>
      <c r="F101" s="46">
        <f>IF(D101="DA",E101,0)</f>
        <v>0</v>
      </c>
      <c r="G101" s="47"/>
      <c r="K101" s="98"/>
    </row>
    <row r="102" spans="1:11" ht="33" customHeight="1" x14ac:dyDescent="0.2">
      <c r="A102" s="42"/>
      <c r="B102" s="43">
        <v>64</v>
      </c>
      <c r="C102" s="44" t="s">
        <v>109</v>
      </c>
      <c r="D102" s="45" t="s">
        <v>20</v>
      </c>
      <c r="E102" s="46">
        <v>0.15</v>
      </c>
      <c r="F102" s="46">
        <f>IF(D102="DA",E102,0)</f>
        <v>0.15</v>
      </c>
      <c r="G102" s="47"/>
      <c r="K102" s="98"/>
    </row>
    <row r="103" spans="1:11" ht="15" x14ac:dyDescent="0.3">
      <c r="E103" s="92">
        <f>SUM(E96:E102)</f>
        <v>1</v>
      </c>
    </row>
  </sheetData>
  <sheetProtection selectLockedCells="1" selectUnlockedCells="1"/>
  <mergeCells count="5">
    <mergeCell ref="K15:K18"/>
    <mergeCell ref="K24:K37"/>
    <mergeCell ref="K47:K80"/>
    <mergeCell ref="K86:K90"/>
    <mergeCell ref="K96:K102"/>
  </mergeCells>
  <dataValidations count="1">
    <dataValidation type="list" showErrorMessage="1" sqref="D15:D19 D24:D38 D47:D80 D86:D91 D96:D102" xr:uid="{00000000-0002-0000-0000-000000000000}">
      <formula1>"DA,NE"</formula1>
      <formula2>0</formula2>
    </dataValidation>
  </dataValidation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0"/>
  <sheetViews>
    <sheetView workbookViewId="0">
      <selection activeCell="A22" sqref="A22"/>
    </sheetView>
  </sheetViews>
  <sheetFormatPr defaultColWidth="8.7109375" defaultRowHeight="12.75" x14ac:dyDescent="0.2"/>
  <cols>
    <col min="1" max="1" width="50.7109375" style="41" customWidth="1"/>
    <col min="2" max="2" width="19" style="41" customWidth="1"/>
    <col min="3" max="3" width="27.140625" style="41" customWidth="1"/>
    <col min="4" max="5" width="9.140625" style="41" customWidth="1"/>
    <col min="6" max="16384" width="8.7109375" style="1"/>
  </cols>
  <sheetData>
    <row r="4" spans="1:11" ht="49.5" customHeight="1" x14ac:dyDescent="0.2">
      <c r="A4" s="93"/>
      <c r="B4" s="94" t="s">
        <v>110</v>
      </c>
      <c r="C4" s="94" t="s">
        <v>111</v>
      </c>
    </row>
    <row r="5" spans="1:11" ht="38.25" customHeight="1" x14ac:dyDescent="0.3">
      <c r="A5" s="38" t="s">
        <v>10</v>
      </c>
      <c r="B5" s="95">
        <f>Kodex!K15</f>
        <v>0.2</v>
      </c>
      <c r="C5" s="99">
        <f>SUM(B5:B9)</f>
        <v>0.82200000000000006</v>
      </c>
      <c r="D5" s="40"/>
      <c r="E5" s="40"/>
      <c r="F5" s="29"/>
      <c r="G5" s="29"/>
      <c r="H5" s="29"/>
      <c r="I5" s="29"/>
      <c r="J5" s="29"/>
      <c r="K5" s="29"/>
    </row>
    <row r="6" spans="1:11" ht="38.25" customHeight="1" x14ac:dyDescent="0.3">
      <c r="A6" s="38" t="s">
        <v>24</v>
      </c>
      <c r="B6" s="95">
        <f>Kodex!K24</f>
        <v>0.22799999999999995</v>
      </c>
      <c r="C6" s="99"/>
      <c r="D6" s="40"/>
      <c r="E6" s="40"/>
      <c r="F6" s="29"/>
      <c r="G6" s="29"/>
      <c r="H6" s="29"/>
    </row>
    <row r="7" spans="1:11" ht="38.25" customHeight="1" x14ac:dyDescent="0.3">
      <c r="A7" s="38" t="s">
        <v>45</v>
      </c>
      <c r="B7" s="95">
        <f>Kodex!K47</f>
        <v>0.11400000000000006</v>
      </c>
      <c r="C7" s="99"/>
      <c r="D7" s="96"/>
      <c r="E7" s="96"/>
      <c r="F7" s="28"/>
      <c r="G7" s="28"/>
      <c r="H7" s="49"/>
      <c r="I7" s="49"/>
      <c r="J7" s="49"/>
      <c r="K7" s="49"/>
    </row>
    <row r="8" spans="1:11" ht="38.25" customHeight="1" x14ac:dyDescent="0.2">
      <c r="A8" s="38" t="s">
        <v>94</v>
      </c>
      <c r="B8" s="95">
        <f>Kodex!K86</f>
        <v>0.1</v>
      </c>
      <c r="C8" s="99"/>
    </row>
    <row r="9" spans="1:11" ht="38.25" customHeight="1" x14ac:dyDescent="0.2">
      <c r="A9" s="38" t="s">
        <v>101</v>
      </c>
      <c r="B9" s="95">
        <f>Kodex!K96</f>
        <v>0.18000000000000002</v>
      </c>
      <c r="C9" s="99"/>
    </row>
    <row r="10" spans="1:11" ht="15" x14ac:dyDescent="0.2">
      <c r="A10" s="97"/>
    </row>
  </sheetData>
  <sheetProtection selectLockedCells="1" selectUnlockedCells="1"/>
  <mergeCells count="1">
    <mergeCell ref="C5:C9"/>
  </mergeCell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Kodex</vt:lpstr>
      <vt:lpstr>Uspješnost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Divna Pjevalica</dc:creator>
  <cp:lastModifiedBy>Divna Pjevalica</cp:lastModifiedBy>
  <dcterms:created xsi:type="dcterms:W3CDTF">2015-05-15T10:59:58Z</dcterms:created>
  <dcterms:modified xsi:type="dcterms:W3CDTF">2020-08-27T09:31:18Z</dcterms:modified>
</cp:coreProperties>
</file>